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<sst xmlns="http://schemas.openxmlformats.org/spreadsheetml/2006/main" count="8681" uniqueCount="4987">
  <si>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</si>
  <si>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</si>
  <si>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</si>
  <si>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</si>
  <si>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</si>
  <si>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</si>
  <si>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</si>
  <si>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</si>
  <si>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</si>
  <si>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</si>
  <si>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</si>
  <si>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</si>
  <si>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</si>
  <si>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</si>
  <si>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</si>
  <si>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</si>
  <si>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</si>
  <si>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</si>
  <si>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</si>
  <si>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</si>
  <si>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</si>
  <si>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</si>
  <si>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</si>
  <si>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</si>
  <si>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</si>
  <si>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</si>
  <si>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</si>
  <si>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</si>
  <si>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</si>
  <si>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</si>
  <si>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</si>
  <si>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</si>
  <si>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</si>
  <si>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</si>
  <si>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</si>
  <si>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</si>
  <si>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</si>
  <si>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</si>
  <si>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</si>
  <si>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</si>
  <si>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</si>
  <si>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</si>
  <si>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</si>
  <si>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</si>
  <si>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</si>
  <si>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</si>
  <si>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</si>
  <si>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</si>
  <si>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</si>
  <si>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</si>
  <si>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</si>
  <si>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</si>
  <si>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</si>
  <si>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</si>
  <si>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</si>
  <si>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</si>
  <si>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</si>
  <si>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</si>
  <si>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</si>
  <si>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</si>
  <si>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</si>
  <si>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</si>
  <si>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</si>
  <si>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</si>
  <si>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</si>
  <si>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</si>
  <si>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</si>
  <si>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</si>
  <si>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</si>
  <si>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</si>
  <si>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</si>
  <si>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</si>
  <si>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</si>
  <si>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</si>
  <si>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</si>
  <si>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</si>
  <si>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</si>
  <si>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</si>
  <si>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</si>
  <si>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</si>
  <si>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</si>
  <si>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</si>
  <si>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</si>
  <si>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</si>
  <si>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</si>
  <si>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</si>
  <si>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</si>
  <si>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</si>
  <si>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</si>
  <si>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</si>
  <si>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</si>
  <si>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</si>
  <si>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</si>
  <si>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</si>
  <si>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</si>
  <si>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</si>
  <si>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</si>
  <si>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</si>
  <si>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</si>
  <si>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</si>
  <si>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</si>
  <si>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</si>
  <si>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</si>
  <si>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</si>
  <si>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</si>
  <si>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</si>
  <si>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</si>
  <si>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</si>
  <si>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</si>
  <si>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</si>
  <si>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</si>
  <si>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</si>
  <si>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</si>
  <si>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</si>
  <si>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</si>
  <si>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</si>
  <si>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</si>
  <si>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</si>
  <si>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</si>
  <si>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</si>
  <si>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</si>
  <si>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</si>
  <si>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</si>
  <si>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</si>
  <si>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</si>
  <si>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</si>
  <si>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</si>
  <si>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</si>
  <si>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</si>
  <si>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</si>
  <si>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</si>
  <si>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</si>
  <si>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</si>
  <si>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</si>
  <si>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</si>
  <si>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</si>
  <si>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</si>
  <si>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</si>
  <si>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</si>
  <si>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</si>
  <si>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</si>
  <si>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</si>
  <si>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</si>
  <si>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</si>
  <si>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</si>
  <si>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</si>
  <si>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</si>
  <si>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</si>
  <si>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</si>
  <si>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</si>
  <si>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</si>
  <si>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</si>
  <si>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</si>
  <si>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</si>
  <si>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</si>
  <si>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</si>
  <si>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</si>
  <si>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</si>
  <si>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</si>
  <si>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</si>
  <si>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</si>
  <si>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</si>
  <si>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</si>
  <si>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</si>
  <si>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</si>
  <si>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</si>
  <si>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</si>
  <si>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</si>
  <si>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</si>
  <si>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</si>
  <si>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</si>
  <si>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</si>
  <si>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</si>
  <si>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</si>
  <si>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</si>
  <si>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</si>
  <si>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</si>
  <si>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</si>
  <si>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</si>
  <si>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</si>
  <si>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</si>
  <si>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</si>
  <si>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</si>
  <si>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</si>
  <si>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</si>
  <si>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</si>
  <si>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</si>
  <si>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</si>
  <si>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</si>
  <si>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</si>
  <si>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</si>
  <si>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</si>
  <si>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</si>
  <si>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</si>
  <si>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</si>
  <si>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</si>
  <si>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</si>
  <si>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</si>
  <si>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</si>
  <si>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</si>
  <si>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</si>
  <si>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</si>
  <si>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</si>
  <si>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</si>
  <si>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</si>
  <si>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</si>
  <si>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</si>
  <si>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</si>
  <si>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</si>
  <si>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</si>
  <si>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</si>
  <si>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</si>
  <si>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</si>
  <si>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</si>
  <si>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</si>
  <si>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</si>
  <si>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</si>
  <si>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</si>
  <si>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</si>
  <si>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</si>
  <si>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</si>
  <si>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</si>
  <si>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</si>
  <si>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</si>
  <si>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</si>
  <si>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</si>
  <si>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</si>
  <si>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</si>
  <si>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</si>
  <si>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</si>
  <si>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</si>
  <si>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</si>
  <si>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</si>
  <si>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</si>
  <si>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</si>
  <si>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</si>
  <si>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</si>
  <si>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</si>
  <si>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</si>
  <si>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</si>
  <si>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</si>
  <si>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</si>
  <si>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</si>
  <si>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</si>
  <si>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</si>
  <si>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</si>
  <si>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</si>
  <si>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</si>
  <si>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</si>
  <si>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</si>
  <si>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</si>
  <si>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</si>
  <si>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</si>
  <si>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</si>
  <si>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</si>
  <si>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</si>
  <si>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</si>
  <si>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</si>
  <si>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</si>
  <si>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</si>
  <si>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</si>
  <si>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</si>
  <si>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</si>
  <si>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</si>
  <si>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</si>
  <si>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</si>
  <si>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</si>
  <si>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</si>
  <si>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</si>
  <si>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</si>
  <si>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</si>
  <si>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</si>
  <si>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</si>
  <si>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</si>
  <si>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</si>
  <si>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</si>
  <si>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</si>
  <si>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</si>
  <si>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</si>
  <si>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</si>
  <si>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</si>
  <si>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</si>
  <si>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</si>
  <si>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</si>
  <si>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</si>
  <si>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</si>
  <si>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</si>
  <si>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</si>
  <si>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</si>
  <si>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</si>
  <si>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</si>
  <si>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</si>
  <si>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</si>
  <si>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</si>
  <si>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</si>
  <si>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</si>
  <si>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</si>
  <si>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</si>
  <si>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</si>
  <si>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</si>
  <si>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</si>
  <si>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</si>
  <si>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</si>
  <si>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</si>
  <si>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</si>
  <si>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</si>
  <si>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</si>
  <si>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</si>
  <si>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</si>
  <si>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</si>
  <si>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</si>
  <si>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</si>
  <si>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</si>
  <si>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</si>
  <si>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</si>
  <si>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</si>
  <si>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</si>
  <si>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</si>
  <si>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</si>
  <si>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</si>
  <si>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</si>
  <si>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</si>
  <si>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</si>
  <si>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</si>
  <si>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</si>
  <si>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</si>
  <si>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</si>
  <si>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</si>
  <si>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</si>
  <si>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</si>
  <si>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</si>
  <si>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</si>
  <si>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</si>
  <si>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</si>
  <si>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</si>
  <si>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</si>
  <si>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</si>
  <si>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</si>
  <si>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</si>
  <si>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</si>
  <si>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</si>
  <si>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</si>
  <si>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</si>
  <si>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</si>
  <si>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</si>
  <si>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</si>
  <si>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</si>
  <si>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</si>
  <si>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</si>
  <si>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</si>
  <si>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</si>
  <si>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</si>
  <si>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</si>
  <si>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</si>
  <si>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</si>
  <si>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</si>
  <si>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</si>
  <si>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</si>
  <si>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</si>
  <si>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</si>
  <si>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</si>
  <si>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</si>
  <si>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</si>
  <si>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</si>
  <si>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</si>
  <si>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</si>
  <si>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</si>
  <si>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</si>
  <si>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</si>
  <si>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</si>
  <si>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</si>
  <si>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</si>
  <si>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</si>
  <si>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</si>
  <si>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</si>
  <si>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</si>
  <si>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</si>
  <si>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</si>
  <si>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</si>
  <si>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</si>
  <si>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</si>
  <si>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</si>
  <si>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</si>
  <si>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</si>
  <si>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</si>
  <si>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</si>
  <si>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</si>
  <si>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</si>
  <si>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</si>
  <si>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</si>
  <si>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</si>
  <si>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</si>
  <si>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</si>
  <si>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</si>
  <si>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</si>
  <si>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</si>
  <si>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</si>
  <si>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</si>
  <si>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</si>
  <si>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</si>
  <si>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</si>
  <si>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</si>
  <si>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</si>
  <si>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</si>
  <si>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</si>
  <si>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</si>
  <si>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</si>
  <si>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</si>
  <si>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</si>
  <si>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</si>
  <si>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</si>
  <si>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</si>
  <si>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</si>
  <si>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</si>
  <si>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</si>
  <si>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</si>
  <si>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</si>
  <si>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</si>
  <si>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</si>
  <si>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</si>
  <si>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</si>
  <si>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</si>
  <si>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</si>
  <si>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</si>
  <si>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</si>
  <si>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</si>
  <si>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</si>
  <si>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</si>
  <si>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</si>
  <si>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</si>
  <si>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</si>
  <si>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</si>
  <si>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</si>
  <si>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</si>
  <si>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</si>
  <si>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</si>
  <si>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</si>
  <si>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</si>
  <si>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</si>
  <si>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</si>
  <si>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</si>
  <si>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</si>
  <si>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</si>
  <si>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</si>
  <si>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</si>
  <si>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</si>
  <si>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</si>
  <si>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</si>
  <si>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</si>
  <si>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</si>
  <si>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</si>
  <si>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</si>
  <si>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</si>
  <si>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</si>
  <si>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</si>
  <si>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</si>
  <si>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</si>
  <si>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</si>
  <si>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</si>
  <si>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</si>
  <si>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</si>
  <si>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</si>
  <si>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</si>
  <si>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</si>
  <si>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</si>
  <si>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</si>
  <si>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</si>
  <si>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</si>
  <si>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</si>
  <si>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</si>
  <si>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</si>
  <si>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</si>
  <si>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</si>
  <si>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</si>
  <si>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</si>
  <si>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</si>
  <si>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</si>
  <si>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</si>
  <si>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</si>
  <si>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</si>
  <si>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</si>
  <si>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</si>
  <si>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</si>
  <si>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</si>
  <si>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</si>
  <si>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</si>
  <si>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</si>
  <si>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</si>
  <si>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</si>
  <si>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</si>
  <si>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</si>
  <si>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</si>
  <si>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</si>
  <si>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</si>
  <si>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</si>
  <si>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</si>
  <si>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</si>
  <si>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</si>
  <si>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</si>
  <si>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</si>
  <si>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</si>
  <si>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</si>
  <si>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</si>
  <si>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</si>
  <si>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</si>
  <si>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</si>
  <si>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</si>
  <si>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</si>
  <si>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</si>
  <si>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</si>
  <si>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</si>
  <si>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</si>
  <si>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</si>
  <si>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</si>
  <si>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</si>
  <si>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</si>
  <si>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</si>
  <si>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</si>
  <si>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</si>
  <si>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</si>
  <si>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</si>
  <si>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</si>
  <si>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</si>
  <si>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</si>
  <si>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</si>
  <si>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</si>
  <si>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</si>
  <si>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</si>
  <si>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</si>
  <si>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</si>
  <si>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</si>
  <si>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</si>
  <si>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</si>
  <si>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</si>
  <si>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</si>
  <si>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</si>
  <si>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</si>
  <si>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</si>
  <si>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</si>
  <si>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</si>
  <si>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</si>
  <si>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</si>
  <si>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</si>
  <si>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</si>
  <si>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</si>
  <si>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</si>
  <si>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</si>
  <si>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</si>
  <si>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</si>
  <si>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</si>
  <si>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</si>
  <si>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</si>
  <si>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</si>
  <si>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</si>
  <si>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</si>
  <si>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</si>
  <si>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</si>
  <si>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</si>
  <si>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</si>
  <si>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</si>
  <si>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</si>
  <si>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</si>
  <si>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</si>
  <si>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</si>
  <si>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</si>
  <si>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</si>
  <si>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</si>
  <si>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</si>
  <si>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</si>
  <si>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</si>
  <si>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</si>
  <si>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</si>
  <si>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</si>
  <si>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</si>
  <si>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</si>
  <si>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</si>
  <si>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</si>
  <si>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</si>
  <si>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</si>
  <si>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</si>
  <si>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</si>
  <si>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</si>
  <si>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</si>
  <si>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</si>
  <si>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</si>
  <si>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</si>
  <si>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</si>
  <si>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</si>
  <si>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</si>
  <si>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</si>
  <si>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</si>
  <si>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</si>
  <si>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</si>
  <si>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</si>
  <si>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</si>
  <si>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</si>
  <si>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</si>
  <si>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</si>
  <si>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</si>
  <si>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</si>
  <si>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</si>
  <si>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</si>
  <si>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</si>
  <si>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</si>
  <si>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</si>
  <si>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</si>
  <si>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</si>
  <si>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</si>
  <si>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</si>
  <si>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</si>
  <si>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</si>
  <si>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</si>
  <si>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</si>
  <si>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</si>
  <si>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</si>
  <si>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</si>
  <si>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</si>
  <si>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</si>
  <si>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</si>
  <si>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</si>
  <si>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</si>
  <si>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</si>
  <si>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</si>
  <si>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</si>
  <si>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</si>
  <si>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</si>
  <si>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</si>
  <si>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</si>
  <si>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</si>
  <si>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</si>
  <si>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</si>
  <si>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</si>
  <si>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</si>
  <si>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</si>
  <si>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</si>
  <si>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</si>
  <si>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</si>
  <si>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</si>
  <si>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</si>
  <si>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</si>
  <si>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</si>
  <si>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</si>
  <si>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</si>
  <si>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</si>
  <si>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</si>
  <si>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</si>
  <si>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</si>
  <si>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</si>
  <si>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</si>
  <si>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</si>
  <si>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</si>
  <si>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</si>
  <si>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</si>
  <si>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</si>
  <si>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</si>
  <si>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</si>
  <si>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</si>
  <si>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</si>
  <si>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</si>
  <si>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</si>
  <si>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</si>
  <si>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</si>
  <si>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</si>
  <si>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</si>
  <si>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</si>
  <si>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</si>
  <si>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</si>
  <si>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</si>
  <si>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</si>
  <si>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</si>
  <si>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</si>
  <si>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</si>
  <si>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</si>
  <si>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</si>
  <si>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</si>
  <si>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</si>
  <si>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</si>
  <si>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</si>
  <si>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</si>
  <si>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</si>
  <si>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</si>
  <si>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</si>
  <si>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</si>
  <si>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</si>
  <si>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</si>
  <si>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</si>
  <si>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</si>
  <si>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</si>
  <si>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</si>
  <si>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</si>
  <si>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</si>
  <si>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</si>
  <si>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</si>
  <si>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</si>
  <si>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</si>
  <si>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</si>
  <si>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</si>
  <si>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</si>
  <si>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</si>
  <si>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</si>
  <si>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</si>
  <si>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</si>
  <si>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</si>
  <si>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</si>
  <si>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</si>
  <si>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</si>
  <si>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</si>
  <si>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</si>
  <si>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</si>
  <si>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</si>
  <si>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</si>
  <si>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</si>
  <si>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</si>
  <si>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</si>
  <si>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</si>
  <si>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</si>
  <si>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</si>
  <si>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</si>
  <si>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</si>
  <si>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</si>
  <si>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</si>
  <si>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</si>
  <si>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</si>
  <si>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</si>
  <si>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</si>
  <si>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</si>
  <si>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</si>
  <si>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</si>
  <si>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</si>
  <si>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</si>
  <si>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</si>
  <si>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</si>
  <si>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</si>
  <si>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</si>
  <si>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</si>
  <si>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</si>
  <si>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</si>
  <si>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</si>
  <si>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</si>
  <si>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</si>
  <si>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</si>
  <si>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</si>
  <si>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</si>
  <si>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</si>
  <si>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</si>
  <si>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</si>
  <si>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</si>
  <si>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</si>
  <si>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</si>
  <si>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</si>
  <si>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</si>
  <si>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</si>
  <si>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</si>
  <si>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</si>
  <si>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</si>
  <si>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</si>
  <si>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</si>
  <si>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</si>
  <si>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</si>
  <si>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</si>
  <si>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</si>
  <si>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</si>
  <si>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</si>
  <si>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</si>
  <si>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</si>
  <si>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</si>
  <si>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</si>
  <si>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</si>
  <si>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</si>
  <si>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</si>
  <si>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</si>
  <si>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</si>
  <si>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</si>
  <si>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</si>
  <si>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</si>
  <si>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</si>
  <si>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</si>
  <si>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</si>
  <si>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</si>
  <si>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</si>
  <si>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</si>
  <si>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</si>
  <si>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</si>
  <si>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</si>
  <si>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</si>
  <si>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</si>
  <si>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</si>
  <si>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</si>
  <si>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</si>
  <si>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</si>
  <si>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</si>
  <si>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</si>
  <si>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</si>
  <si>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</si>
  <si>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</si>
  <si>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</si>
  <si>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</si>
  <si>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</si>
  <si>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</si>
  <si>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</si>
  <si>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</si>
  <si>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</si>
  <si>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</si>
  <si>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</si>
  <si>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</si>
  <si>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</si>
  <si>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</si>
  <si>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</si>
  <si>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</si>
  <si>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</si>
  <si>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</si>
  <si>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</si>
  <si>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</si>
  <si>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</si>
  <si>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</si>
  <si>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</si>
  <si>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</si>
  <si>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</si>
  <si>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</si>
  <si>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</si>
  <si>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</si>
  <si>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</si>
  <si>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</si>
  <si>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</si>
  <si>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</si>
  <si>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</si>
  <si>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</si>
  <si>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</si>
  <si>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</si>
  <si>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</si>
  <si>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</si>
  <si>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</si>
  <si>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</si>
  <si>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</si>
  <si>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</si>
  <si>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</si>
  <si>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</si>
  <si>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</si>
  <si>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</si>
  <si>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</si>
  <si>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</si>
  <si>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</si>
  <si>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</si>
  <si>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</si>
  <si>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</si>
  <si>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</si>
  <si>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</si>
  <si>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</si>
  <si>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</si>
  <si>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</si>
  <si>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</si>
  <si>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</si>
  <si>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</si>
  <si>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</si>
  <si>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</si>
  <si>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</si>
  <si>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</si>
  <si>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</si>
  <si>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</si>
  <si>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</si>
  <si>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</si>
  <si>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</si>
  <si>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</si>
  <si>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</si>
  <si>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</si>
  <si>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</si>
  <si>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</si>
  <si>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</si>
  <si>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</si>
  <si>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</si>
  <si>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</si>
  <si>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</si>
  <si>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</si>
  <si>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</si>
  <si>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</si>
  <si>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</si>
  <si>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</si>
  <si>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</si>
  <si>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</si>
  <si>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</si>
  <si>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</si>
  <si>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</si>
  <si>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</si>
  <si>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</si>
  <si>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</si>
  <si>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</si>
  <si>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</si>
  <si>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</si>
  <si>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</si>
  <si>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</si>
  <si>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</si>
  <si>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</si>
  <si>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</si>
  <si>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</si>
  <si>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</si>
  <si>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</si>
  <si>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</si>
  <si>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</si>
  <si>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</si>
  <si>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</si>
  <si>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</si>
  <si>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</si>
  <si>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</si>
  <si>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</si>
  <si>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</si>
  <si>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</si>
  <si>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</si>
  <si>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</si>
  <si>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</si>
  <si>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</si>
  <si>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</si>
  <si>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</si>
  <si>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</si>
  <si>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</si>
  <si>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</si>
  <si>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</si>
  <si>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</si>
  <si>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</si>
  <si>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</si>
  <si>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</si>
  <si>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</si>
  <si>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</si>
  <si>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</si>
  <si>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</si>
  <si>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</si>
  <si>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</si>
  <si>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</si>
  <si>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</si>
  <si>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</si>
  <si>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</si>
  <si>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</si>
  <si>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</si>
  <si>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</si>
  <si>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</si>
  <si>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</si>
  <si>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</si>
  <si>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</si>
  <si>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</si>
  <si>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</si>
  <si>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</si>
  <si>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</si>
  <si>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</si>
  <si>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</si>
  <si>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</si>
  <si>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</si>
  <si>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</si>
  <si>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</si>
  <si>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</si>
  <si>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</si>
  <si>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</si>
  <si>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</si>
  <si>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</si>
  <si>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</si>
  <si>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</si>
  <si>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</si>
  <si>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</si>
  <si>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</si>
  <si>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</si>
  <si>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</si>
  <si>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</si>
  <si>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</si>
  <si>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</si>
  <si>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</si>
  <si>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</si>
  <si>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</si>
  <si>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</si>
  <si>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</si>
  <si>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</si>
  <si>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</si>
  <si>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</si>
  <si>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</si>
  <si>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</si>
  <si>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</si>
  <si>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</si>
  <si>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</si>
  <si>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</si>
  <si>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</si>
  <si>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</si>
  <si>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</si>
  <si>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</si>
  <si>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</si>
  <si>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</si>
  <si>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</si>
  <si>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</si>
  <si>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</si>
  <si>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</si>
  <si>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</si>
  <si>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</si>
  <si>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</si>
  <si>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</si>
  <si>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</si>
  <si>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</si>
  <si>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</si>
  <si>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</si>
  <si>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</si>
  <si>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</si>
  <si>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</si>
  <si>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</si>
  <si>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</si>
  <si>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</si>
  <si>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</si>
  <si>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</si>
  <si>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</si>
  <si>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</si>
  <si>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</si>
  <si>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</si>
  <si>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</si>
  <si>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</si>
  <si>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</si>
  <si>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</si>
  <si>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</si>
  <si>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</si>
  <si>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</si>
  <si>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</si>
  <si>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</si>
  <si>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</si>
  <si>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</si>
  <si>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</si>
  <si>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</si>
  <si>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</si>
  <si>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</si>
  <si>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</si>
  <si>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</si>
  <si>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</si>
  <si>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</si>
  <si>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</si>
  <si>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</si>
  <si>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</si>
  <si>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</si>
  <si>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</si>
  <si>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</si>
  <si>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</si>
  <si>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</si>
  <si>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</si>
  <si>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</si>
  <si>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</si>
  <si>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</si>
  <si>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</si>
  <si>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</si>
  <si>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</si>
  <si>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</si>
  <si>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</si>
  <si>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</si>
  <si>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</si>
  <si>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</si>
  <si>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</si>
  <si>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</si>
  <si>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</si>
  <si>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</si>
  <si>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</si>
  <si>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</si>
  <si>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</si>
  <si>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</si>
  <si>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</si>
  <si>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</si>
  <si>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</si>
  <si>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</si>
  <si>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</si>
  <si>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</si>
  <si>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</si>
  <si>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</si>
  <si>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</si>
  <si>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</si>
  <si>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</si>
  <si>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</si>
  <si>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</si>
  <si>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</si>
  <si>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</si>
  <si>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</si>
  <si>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</si>
  <si>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</si>
  <si>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</si>
  <si>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</si>
  <si>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</si>
  <si>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</si>
  <si>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</si>
  <si>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</si>
  <si>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</si>
  <si>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</si>
  <si>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</si>
  <si>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</si>
  <si>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</si>
  <si>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</si>
  <si>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</si>
  <si>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</si>
  <si>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</si>
  <si>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</si>
  <si>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</si>
  <si>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</si>
  <si>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</si>
  <si>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</si>
  <si>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</si>
  <si>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</si>
  <si>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</si>
  <si>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</si>
  <si>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</si>
  <si>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</si>
  <si>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</si>
  <si>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</si>
  <si>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</si>
  <si>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</si>
  <si>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</si>
  <si>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</si>
  <si>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</si>
  <si>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</si>
  <si>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</si>
  <si>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</si>
  <si>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</si>
  <si>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</si>
  <si>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</si>
  <si>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</si>
  <si>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</si>
  <si>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</si>
  <si>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</si>
  <si>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</si>
  <si>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</si>
  <si>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</si>
  <si>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</si>
  <si>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</si>
  <si>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</si>
  <si>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</si>
  <si>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</si>
  <si>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</si>
  <si>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</si>
  <si>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</si>
  <si>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</si>
  <si>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</si>
  <si>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</si>
  <si>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</si>
  <si>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</si>
  <si>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</si>
  <si>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</si>
  <si>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</si>
  <si>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</si>
  <si>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</si>
  <si>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</si>
  <si>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</si>
  <si>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</si>
  <si>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</si>
  <si>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</si>
  <si>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</si>
  <si>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</si>
  <si>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</si>
  <si>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</si>
  <si>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</si>
  <si>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</si>
  <si>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</si>
  <si>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</si>
  <si>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</si>
  <si>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</si>
  <si>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</si>
  <si>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</si>
  <si>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</si>
  <si>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</si>
  <si>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</si>
  <si>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</si>
  <si>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</si>
  <si>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</si>
  <si>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</si>
  <si>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</si>
  <si>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</si>
  <si>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</si>
  <si>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</si>
  <si>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</si>
  <si>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</si>
  <si>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</si>
  <si>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</si>
  <si>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</si>
  <si>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</si>
  <si>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</si>
  <si>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</si>
  <si>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</si>
  <si>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</si>
  <si>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</si>
  <si>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</si>
  <si>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</si>
  <si>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</si>
  <si>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</si>
  <si>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</si>
  <si>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</si>
  <si>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</si>
  <si>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</si>
  <si>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</si>
  <si>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</si>
  <si>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</si>
  <si>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</si>
  <si>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</si>
  <si>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</si>
  <si>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</si>
  <si>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</si>
  <si>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</si>
  <si>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</si>
  <si>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</si>
  <si>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</si>
  <si>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</si>
  <si>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</si>
  <si>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</si>
  <si>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</si>
  <si>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</si>
  <si>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</si>
  <si>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</si>
  <si>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</si>
  <si>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</si>
  <si>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</si>
  <si>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</si>
  <si>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</si>
  <si>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</si>
  <si>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</si>
  <si>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</si>
  <si>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</si>
  <si>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</si>
  <si>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</si>
  <si>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</si>
  <si>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</si>
  <si>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</si>
  <si>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</si>
  <si>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</si>
  <si>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</si>
  <si>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</si>
  <si>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</si>
  <si>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</si>
  <si>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</si>
  <si>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</si>
  <si>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</si>
  <si>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</si>
  <si>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</si>
  <si>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</si>
  <si>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</si>
  <si>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</si>
  <si>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</si>
  <si>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</si>
  <si>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</si>
  <si>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</si>
  <si>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</si>
  <si>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</si>
  <si>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</si>
  <si>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</si>
  <si>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</si>
  <si>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</si>
  <si>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</si>
  <si>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</si>
  <si>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</si>
  <si>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</si>
  <si>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</si>
  <si>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</si>
  <si>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</si>
  <si>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</si>
  <si>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</si>
  <si>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</si>
  <si>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</si>
  <si>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</si>
  <si>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</si>
  <si>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</si>
  <si>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</si>
  <si>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</si>
  <si>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</si>
  <si>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</si>
  <si>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</si>
  <si>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</si>
  <si>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</si>
  <si>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</si>
  <si>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</si>
  <si>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</si>
  <si>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</si>
  <si>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</si>
  <si>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</si>
  <si>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</si>
  <si>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</si>
  <si>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</si>
  <si>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</si>
  <si>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</si>
  <si>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</si>
  <si>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</si>
  <si>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</si>
  <si>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</si>
  <si>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</si>
  <si>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</si>
  <si>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</si>
  <si>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</si>
  <si>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</si>
  <si>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</si>
  <si>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</si>
  <si>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</si>
  <si>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</si>
  <si>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</si>
  <si>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</si>
  <si>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</si>
  <si>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</si>
  <si>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</si>
  <si>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</si>
  <si>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</si>
  <si>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</si>
  <si>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</si>
  <si>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</si>
  <si>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</si>
  <si>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</si>
  <si>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</si>
  <si>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</si>
  <si>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</si>
  <si>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</si>
  <si>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</si>
  <si>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</si>
  <si>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</si>
  <si>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</si>
  <si>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</si>
  <si>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</si>
  <si>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</si>
  <si>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</si>
  <si>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</si>
  <si>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</si>
  <si>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</si>
  <si>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</si>
  <si>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</si>
  <si>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</si>
  <si>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</si>
  <si>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</si>
  <si>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</si>
  <si>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</si>
  <si>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</si>
  <si>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</si>
  <si>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</si>
  <si>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</si>
  <si>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</si>
  <si>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</si>
  <si>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</si>
  <si>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</si>
  <si>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</si>
  <si>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</si>
  <si>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</si>
  <si>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</si>
  <si>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</si>
  <si>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</si>
  <si>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</si>
  <si>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</si>
  <si>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</si>
  <si>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</si>
  <si>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</si>
  <si>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</si>
  <si>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</si>
  <si>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</si>
  <si>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</si>
  <si>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</si>
  <si>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</si>
  <si>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</si>
  <si>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</si>
  <si>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</si>
  <si>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</si>
  <si>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</si>
  <si>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</si>
  <si>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</si>
  <si>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</si>
  <si>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</si>
  <si>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</si>
  <si>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</si>
  <si>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</si>
  <si>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</si>
  <si>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</si>
  <si>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</si>
  <si>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</si>
  <si>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</si>
  <si>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</si>
  <si>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</si>
  <si>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</si>
  <si>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</si>
  <si>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</si>
  <si>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</si>
  <si>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</si>
  <si>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</si>
  <si>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</si>
  <si>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</si>
  <si>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</si>
  <si>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</si>
  <si>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</si>
  <si>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</si>
  <si>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</si>
  <si>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</si>
  <si>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</si>
  <si>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</si>
  <si>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</si>
  <si>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</si>
  <si>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</si>
  <si>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</si>
  <si>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</si>
  <si>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</si>
  <si>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</si>
  <si>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</si>
  <si>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</si>
  <si>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</si>
  <si>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</si>
  <si>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</si>
  <si>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</si>
  <si>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</si>
  <si>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</si>
  <si>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</si>
  <si>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</si>
  <si>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</si>
  <si>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</si>
  <si>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</si>
  <si>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</si>
  <si>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</si>
  <si>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</si>
  <si>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</si>
  <si>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</si>
  <si>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</si>
  <si>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</si>
  <si>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</si>
  <si>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</si>
  <si>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</si>
  <si>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</si>
  <si>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</si>
  <si>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</si>
  <si>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</si>
  <si>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</si>
  <si>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</si>
  <si>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</si>
  <si>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</si>
  <si>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</si>
  <si>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</si>
  <si>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</si>
  <si>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</si>
  <si>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</si>
  <si>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</si>
  <si>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</si>
  <si>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</si>
  <si>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</si>
  <si>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</si>
  <si>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</si>
  <si>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</si>
  <si>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</si>
  <si>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</si>
  <si>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</si>
  <si>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</si>
  <si>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</si>
  <si>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</si>
  <si>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</si>
  <si>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</si>
  <si>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</si>
  <si>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</si>
  <si>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</si>
  <si>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</si>
  <si>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</si>
  <si>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</si>
  <si>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</si>
  <si>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</si>
  <si>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</si>
  <si>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</si>
  <si>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</si>
  <si>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</si>
  <si>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</si>
  <si>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</si>
  <si>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</si>
  <si>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</si>
  <si>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</si>
  <si>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</si>
  <si>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</si>
  <si>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</si>
  <si>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</si>
  <si>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</si>
  <si>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</si>
  <si>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</si>
  <si>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</si>
  <si>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</si>
  <si>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</si>
  <si>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</si>
  <si>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</si>
  <si>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</si>
  <si>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</si>
  <si>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</si>
  <si>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</si>
  <si>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</si>
  <si>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</si>
  <si>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</si>
  <si>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</si>
  <si>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</si>
  <si>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</si>
  <si>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</si>
  <si>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</si>
  <si>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</si>
  <si>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</si>
  <si>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</si>
  <si>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</si>
  <si>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</si>
  <si>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</si>
  <si>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</si>
  <si>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</si>
  <si>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</si>
  <si>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</si>
  <si>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</si>
  <si>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</si>
  <si>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</si>
  <si>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</si>
  <si>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</si>
  <si>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</si>
  <si>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</si>
  <si>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</si>
  <si>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</si>
  <si>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</si>
  <si>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</si>
  <si>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</si>
  <si>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</si>
  <si>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</si>
  <si>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</si>
  <si>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</si>
  <si>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</si>
  <si>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</si>
  <si>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</si>
  <si>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</si>
  <si>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</si>
  <si>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</si>
  <si>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</si>
  <si>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</si>
  <si>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</si>
  <si>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</si>
  <si>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</si>
  <si>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</si>
  <si>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</si>
  <si>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</si>
  <si>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</si>
  <si>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</si>
  <si>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</si>
  <si>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</si>
  <si>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</si>
  <si>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</si>
  <si>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</si>
  <si>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</si>
  <si>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</si>
  <si>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</si>
  <si>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</si>
  <si>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</si>
  <si>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</si>
  <si>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</si>
  <si>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</si>
  <si>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</si>
  <si>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</si>
  <si>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</si>
  <si>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</si>
  <si>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</si>
  <si>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</si>
  <si>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</si>
  <si>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</si>
  <si>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</si>
  <si>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</si>
  <si>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</si>
  <si>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</si>
  <si>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</si>
  <si>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</si>
  <si>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</si>
  <si>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</si>
  <si>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</si>
  <si>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</si>
  <si>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</si>
  <si>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</si>
  <si>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</si>
  <si>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</si>
  <si>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</si>
  <si>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</si>
  <si>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</si>
  <si>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</si>
  <si>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</si>
  <si>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</si>
  <si>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</si>
  <si>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</si>
  <si>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</si>
  <si>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</si>
  <si>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</si>
  <si>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</si>
  <si>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</si>
  <si>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</si>
  <si>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</si>
  <si>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</si>
  <si>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</si>
  <si>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</si>
  <si>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</si>
  <si>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</si>
  <si>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</si>
  <si>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</si>
  <si>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</si>
  <si>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</si>
  <si>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</si>
  <si>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</si>
  <si>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</si>
  <si>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</si>
  <si>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</si>
  <si>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</si>
  <si>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</si>
  <si>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</si>
  <si>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</si>
  <si>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</si>
  <si>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</si>
  <si>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</si>
  <si>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</si>
  <si>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</si>
  <si>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</si>
  <si>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</si>
  <si>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</si>
  <si>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</si>
  <si>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</si>
  <si>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</si>
  <si>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</si>
  <si>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</si>
  <si>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</si>
  <si>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</si>
  <si>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</si>
  <si>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</si>
  <si>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</si>
  <si>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</si>
  <si>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</si>
  <si>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</si>
  <si>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</si>
  <si>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</si>
  <si>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</si>
  <si>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</si>
  <si>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</si>
  <si>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</si>
  <si>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</si>
  <si>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</si>
  <si>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</si>
  <si>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</si>
  <si>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</si>
  <si>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</si>
  <si>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</si>
  <si>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</si>
  <si>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</si>
  <si>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</si>
  <si>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</si>
  <si>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</si>
  <si>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</si>
  <si>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</si>
  <si>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</si>
  <si>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</si>
  <si>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</si>
  <si>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</si>
  <si>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</si>
  <si>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</si>
  <si>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</si>
  <si>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</si>
  <si>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</si>
  <si>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</si>
  <si>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</si>
  <si>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</si>
  <si>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</si>
  <si>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</si>
  <si>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</si>
  <si>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</si>
  <si>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</si>
  <si>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</si>
  <si>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</si>
  <si>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</si>
  <si>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</si>
  <si>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</si>
  <si>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</si>
  <si>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</si>
  <si>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</si>
  <si>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</si>
  <si>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</si>
  <si>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</si>
  <si>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</si>
  <si>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</si>
  <si>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</si>
  <si>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</si>
  <si>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</si>
  <si>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</si>
  <si>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</si>
  <si>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</si>
  <si>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</si>
  <si>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</si>
  <si>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</si>
  <si>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</si>
  <si>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</si>
  <si>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</si>
  <si>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</si>
  <si>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</si>
  <si>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</si>
  <si>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</si>
  <si>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</si>
  <si>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</si>
  <si>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</si>
  <si>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</si>
  <si>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</si>
  <si>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</si>
  <si>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</si>
  <si>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</si>
  <si>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</si>
  <si>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</si>
  <si>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</si>
  <si>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</si>
  <si>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</si>
  <si>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</si>
  <si>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</si>
  <si>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</si>
  <si>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</si>
  <si>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</si>
  <si>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</si>
  <si>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</si>
  <si>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</si>
  <si>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</si>
  <si>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</si>
  <si>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</si>
  <si>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</si>
  <si>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</si>
  <si>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</si>
  <si>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</si>
  <si>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</si>
  <si>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</si>
  <si>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</si>
  <si>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</si>
  <si>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</si>
  <si>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</si>
  <si>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</si>
  <si>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</si>
  <si>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</si>
  <si>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</si>
  <si>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</si>
  <si>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</si>
  <si>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</si>
  <si>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</si>
  <si>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</si>
  <si>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</si>
  <si>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</si>
  <si>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</si>
  <si>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</si>
  <si>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</si>
  <si>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</si>
  <si>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</si>
  <si>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</si>
  <si>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</si>
  <si>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</si>
  <si>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</si>
  <si>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</si>
  <si>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</si>
  <si>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</si>
  <si>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</si>
  <si>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</si>
  <si>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</si>
  <si>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</si>
  <si>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</si>
  <si>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</si>
  <si>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</si>
  <si>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</si>
  <si>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</si>
  <si>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</si>
  <si>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</si>
  <si>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</si>
  <si>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</si>
  <si>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</si>
  <si>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</si>
  <si>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</si>
  <si>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</si>
  <si>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</si>
  <si>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</si>
  <si>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</si>
  <si>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</si>
  <si>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</si>
  <si>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</si>
  <si>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</si>
  <si>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</si>
  <si>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</si>
  <si>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</si>
  <si>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</si>
  <si>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</si>
  <si>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</si>
  <si>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</si>
  <si>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</si>
  <si>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</si>
  <si>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</si>
  <si>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</si>
  <si>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</si>
  <si>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</si>
  <si>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</si>
  <si>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</si>
  <si>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</si>
  <si>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</si>
  <si>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</si>
  <si>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</si>
  <si>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</si>
  <si>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</si>
  <si>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</si>
  <si>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</si>
  <si>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</si>
  <si>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</si>
  <si>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</si>
  <si>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</si>
  <si>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</si>
  <si>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</si>
  <si>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</si>
  <si>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</si>
  <si>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</si>
  <si>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</si>
  <si>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</si>
  <si>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</si>
  <si>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</si>
  <si>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</si>
  <si>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</si>
  <si>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</si>
  <si>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</si>
  <si>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</si>
  <si>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</si>
  <si>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</si>
  <si>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</si>
  <si>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</si>
  <si>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</si>
  <si>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</si>
  <si>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</si>
  <si>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</si>
  <si>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</si>
  <si>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</si>
  <si>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</si>
  <si>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</si>
  <si>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</si>
  <si>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</si>
  <si>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</si>
  <si>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</si>
  <si>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</si>
  <si>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</si>
  <si>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</si>
  <si>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</si>
  <si>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</si>
  <si>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</si>
  <si>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</si>
  <si>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</si>
  <si>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</si>
  <si>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</si>
  <si>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</si>
  <si>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</si>
  <si>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</si>
  <si>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</si>
  <si>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</si>
  <si>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</si>
  <si>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</si>
  <si>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</si>
  <si>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</si>
  <si>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</si>
  <si>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</si>
  <si>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</si>
  <si>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</si>
  <si>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</si>
  <si>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</si>
  <si>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</si>
  <si>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</si>
  <si>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</si>
  <si>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</si>
  <si>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</si>
  <si>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</si>
  <si>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</si>
  <si>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</si>
  <si>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</si>
  <si>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</si>
  <si>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</si>
  <si>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</si>
  <si>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</si>
  <si>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</si>
  <si>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</si>
  <si>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</si>
  <si>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</si>
  <si>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</si>
  <si>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</si>
  <si>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</si>
  <si>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</si>
  <si>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</si>
  <si>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</si>
  <si>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</si>
  <si>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</si>
  <si>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</si>
  <si>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</si>
  <si>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</si>
  <si>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</si>
  <si>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</si>
  <si>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</si>
  <si>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</si>
  <si>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</si>
  <si>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</si>
  <si>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</si>
  <si>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</si>
  <si>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</si>
  <si>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</si>
  <si>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</si>
  <si>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</si>
  <si>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</si>
  <si>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</si>
  <si>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</si>
  <si>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</si>
  <si>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</si>
  <si>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</si>
  <si>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</si>
  <si>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</si>
  <si>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</si>
  <si>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</si>
  <si>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</si>
  <si>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</si>
  <si>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</si>
  <si>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</si>
  <si>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</si>
  <si>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</si>
  <si>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</si>
  <si>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</si>
  <si>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</si>
  <si>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</si>
  <si>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</si>
  <si>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</si>
  <si>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</si>
  <si>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</si>
  <si>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</si>
  <si>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</si>
  <si>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</si>
  <si>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</si>
  <si>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</si>
  <si>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</si>
  <si>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</si>
  <si>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</si>
  <si>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</si>
  <si>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</si>
  <si>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</si>
  <si>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</si>
  <si>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</si>
  <si>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</si>
  <si>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</si>
  <si>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</si>
  <si>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</si>
  <si>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</si>
  <si>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</si>
  <si>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</si>
  <si>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</si>
  <si>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</si>
  <si>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</si>
  <si>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</si>
  <si>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</si>
  <si>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</si>
  <si>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</si>
  <si>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</si>
  <si>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</si>
  <si>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</si>
  <si>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</si>
  <si>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</si>
  <si>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</si>
  <si>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</si>
  <si>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</si>
  <si>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</si>
  <si>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</si>
  <si>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</si>
  <si>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</si>
  <si>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</si>
  <si>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</si>
  <si>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</si>
  <si>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</si>
  <si>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</si>
  <si>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</si>
  <si>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</si>
  <si>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</si>
  <si>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</si>
  <si>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</si>
  <si>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</si>
  <si>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</si>
  <si>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</si>
  <si>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</si>
  <si>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</si>
  <si>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</si>
  <si>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</si>
  <si>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</si>
  <si>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</si>
  <si>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</si>
  <si>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</si>
  <si>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</si>
  <si>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</si>
  <si>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</si>
  <si>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</si>
  <si>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</si>
  <si>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</si>
  <si>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</si>
  <si>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</si>
  <si>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</si>
  <si>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</si>
  <si>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</si>
  <si>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</si>
  <si>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</si>
  <si>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</si>
  <si>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</si>
  <si>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</si>
  <si>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</si>
  <si>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</si>
  <si>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</si>
  <si>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</si>
  <si>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</si>
  <si>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</si>
  <si>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</si>
  <si>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</si>
  <si>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</si>
  <si>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</si>
  <si>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</si>
  <si>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</si>
  <si>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</si>
  <si>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</si>
  <si>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</si>
  <si>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</si>
  <si>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</si>
  <si>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</si>
  <si>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</si>
  <si>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</si>
  <si>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</si>
  <si>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</si>
  <si>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</si>
  <si>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</si>
  <si>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</si>
  <si>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</si>
  <si>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</si>
  <si>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</si>
  <si>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</si>
  <si>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</si>
  <si>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</si>
  <si>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</si>
  <si>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</si>
  <si>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</si>
  <si>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</si>
  <si>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</si>
  <si>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</si>
  <si>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</si>
  <si>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</si>
  <si>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</si>
  <si>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</si>
  <si>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</si>
  <si>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</si>
  <si>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</si>
  <si>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</si>
  <si>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</si>
  <si>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</si>
  <si>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</si>
  <si>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</si>
  <si>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</si>
  <si>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</si>
  <si>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</si>
  <si>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</si>
  <si>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</si>
  <si>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</si>
  <si>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</si>
  <si>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</si>
  <si>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</si>
  <si>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</si>
  <si>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</si>
  <si>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</si>
  <si>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</si>
  <si>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</si>
  <si>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</si>
  <si>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</si>
  <si>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</si>
  <si>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</si>
  <si>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</si>
  <si>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</si>
  <si>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</si>
  <si>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</si>
  <si>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</si>
  <si>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</si>
  <si>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</si>
  <si>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</si>
  <si>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</si>
  <si>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</si>
  <si>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</si>
  <si>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</si>
  <si>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</si>
  <si>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</si>
  <si>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</si>
  <si>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</si>
  <si>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</si>
  <si>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</si>
  <si>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</si>
  <si>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</si>
  <si>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</si>
  <si>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</si>
  <si>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</si>
  <si>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</si>
  <si>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</si>
  <si>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</si>
  <si>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</si>
  <si>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</si>
  <si>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</si>
  <si>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</si>
  <si>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</si>
  <si>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</si>
  <si>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</si>
  <si>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</si>
  <si>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</si>
  <si>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</si>
  <si>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</si>
  <si>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</si>
  <si>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</si>
  <si>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</si>
  <si>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</si>
  <si>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</si>
  <si>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</si>
  <si>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</si>
  <si>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</si>
  <si>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</si>
  <si>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</si>
  <si>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</si>
  <si>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</si>
  <si>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</si>
  <si>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</si>
  <si>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</si>
  <si>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</si>
  <si>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</si>
  <si>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</si>
  <si>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</si>
  <si>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</si>
  <si>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</si>
  <si>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</si>
  <si>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</si>
  <si>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</si>
  <si>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</si>
  <si>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</si>
  <si>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</si>
  <si>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</si>
  <si>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</si>
  <si>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</si>
  <si>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</si>
  <si>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</si>
  <si>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</si>
  <si>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</si>
  <si>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</si>
  <si>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</si>
  <si>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</si>
  <si>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</si>
  <si>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</si>
  <si>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</si>
  <si>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</si>
  <si>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</si>
  <si>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</si>
  <si>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</si>
  <si>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</si>
  <si>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</si>
  <si>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</si>
  <si>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</si>
  <si>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</si>
  <si>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</si>
  <si>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</si>
  <si>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</si>
  <si>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</si>
  <si>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</si>
  <si>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</si>
  <si>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</si>
  <si>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</si>
  <si>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</si>
  <si>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</si>
  <si>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</si>
  <si>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</si>
  <si>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</si>
  <si>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</si>
  <si>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</si>
  <si>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</si>
  <si>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</si>
  <si>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</si>
  <si>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</si>
  <si>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</si>
  <si>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</si>
  <si>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</si>
  <si>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</si>
  <si>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</si>
  <si>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</si>
  <si>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</si>
  <si>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</si>
  <si>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</si>
  <si>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</si>
  <si>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</si>
  <si>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</si>
  <si>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</si>
  <si>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</si>
  <si>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</si>
  <si>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</si>
  <si>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</si>
  <si>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</si>
  <si>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</si>
  <si>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</si>
  <si>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</si>
  <si>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</si>
  <si>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</si>
  <si>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</si>
  <si>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</si>
  <si>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</si>
  <si>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</si>
  <si>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</si>
  <si>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</si>
  <si>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</si>
  <si>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</si>
  <si>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</si>
  <si>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</si>
  <si>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</si>
  <si>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</si>
  <si>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</si>
  <si>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</si>
  <si>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</si>
  <si>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</si>
  <si>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</si>
  <si>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</si>
  <si>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</si>
  <si>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</si>
  <si>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</si>
  <si>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</si>
  <si>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</si>
  <si>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</si>
  <si>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</si>
  <si>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</si>
  <si>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</si>
  <si>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</si>
  <si>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</si>
  <si>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</si>
  <si>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</si>
  <si>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</si>
  <si>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</si>
  <si>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</si>
  <si>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</si>
  <si>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</si>
  <si>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</si>
  <si>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</si>
  <si>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</si>
  <si>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</si>
  <si>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</si>
  <si>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</si>
  <si>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</si>
  <si>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</si>
  <si>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</si>
  <si>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</si>
  <si>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</si>
  <si>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</si>
  <si>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</si>
  <si>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</si>
  <si>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</si>
  <si>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</si>
  <si>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</si>
  <si>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</si>
  <si>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</si>
  <si>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</si>
  <si>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</si>
  <si>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</si>
  <si>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</si>
  <si>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</si>
  <si>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</si>
  <si>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</si>
  <si>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</si>
  <si>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</si>
  <si>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</si>
  <si>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</si>
  <si>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</si>
  <si>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</si>
  <si>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</si>
  <si>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</si>
  <si>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</si>
  <si>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</si>
  <si>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</si>
  <si>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</si>
  <si>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</si>
  <si>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</si>
  <si>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</si>
  <si>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</si>
  <si>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</si>
  <si>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</si>
  <si>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</si>
  <si>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</si>
  <si>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</si>
  <si>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</si>
  <si>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</si>
  <si>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</si>
  <si>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</si>
  <si>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</si>
  <si>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</si>
  <si>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</si>
  <si>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</si>
  <si>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</si>
  <si>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</si>
  <si>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</si>
  <si>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</si>
  <si>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</si>
  <si>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</si>
  <si>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</si>
  <si>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</si>
  <si>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</si>
  <si>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</si>
  <si>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</si>
  <si>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</si>
  <si>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</si>
  <si>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</si>
  <si>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</si>
  <si>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</si>
  <si>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</si>
  <si>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</si>
  <si>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</si>
  <si>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</si>
  <si>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</si>
  <si>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</si>
  <si>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</si>
  <si>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</si>
  <si>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</si>
  <si>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</si>
  <si>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</si>
  <si>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</si>
  <si>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</si>
  <si>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</si>
  <si>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</si>
  <si>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</si>
  <si>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</si>
  <si>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</si>
  <si>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</si>
  <si>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</si>
  <si>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</si>
  <si>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</si>
  <si>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</si>
  <si>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</si>
  <si>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</si>
  <si>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</si>
  <si>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</si>
  <si>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</si>
  <si>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</si>
  <si>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</si>
  <si>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</si>
  <si>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</si>
  <si>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</si>
  <si>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</si>
  <si>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</si>
  <si>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</si>
  <si>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</si>
  <si>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</si>
  <si>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</si>
  <si>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</si>
  <si>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</si>
  <si>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</si>
  <si>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</si>
  <si>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</si>
  <si>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</si>
  <si>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</si>
  <si>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</si>
  <si>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</si>
  <si>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</si>
  <si>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</si>
  <si>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</si>
  <si>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</si>
  <si>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</si>
  <si>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</si>
  <si>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</si>
  <si>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</si>
  <si>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</si>
  <si>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</si>
  <si>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</si>
  <si>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</si>
  <si>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</si>
  <si>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</si>
  <si>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</si>
  <si>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</si>
  <si>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</si>
  <si>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</si>
  <si>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</si>
  <si>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</si>
  <si>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</si>
  <si>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</si>
  <si>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</si>
  <si>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</si>
  <si>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</si>
  <si>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</si>
  <si>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</si>
  <si>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</si>
  <si>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</si>
  <si>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</si>
  <si>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</si>
  <si>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</si>
  <si>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</si>
  <si>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</si>
  <si>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</si>
  <si>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</si>
  <si>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</si>
  <si>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</si>
  <si>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</si>
  <si>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</si>
  <si>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</si>
  <si>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</si>
  <si>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</si>
  <si>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</si>
  <si>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</si>
  <si>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</si>
  <si>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</si>
  <si>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</si>
  <si>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</si>
  <si>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</si>
  <si>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</si>
  <si>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</si>
  <si>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</si>
  <si>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</si>
  <si>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</si>
  <si>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</si>
  <si>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</si>
  <si>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</si>
  <si>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</si>
  <si>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</si>
  <si>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</si>
  <si>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</si>
  <si>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</si>
  <si>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</si>
  <si>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</si>
  <si>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</si>
  <si>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</si>
  <si>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</si>
  <si>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</si>
  <si>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</si>
  <si>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</si>
  <si>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</si>
  <si>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</si>
  <si>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</si>
  <si>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</si>
  <si>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</si>
  <si>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</si>
  <si>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</si>
  <si>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</si>
  <si>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</si>
  <si>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</si>
  <si>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</si>
  <si>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</si>
  <si>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</si>
  <si>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</si>
  <si>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</si>
  <si>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</si>
  <si>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</si>
  <si>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</si>
  <si>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</si>
  <si>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</si>
  <si>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</si>
  <si>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</si>
  <si>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</si>
  <si>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</si>
  <si>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</si>
  <si>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</si>
  <si>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</si>
  <si>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</si>
  <si>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</si>
  <si>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</si>
  <si>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</si>
  <si>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</si>
  <si>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</si>
  <si>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</si>
  <si>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</si>
  <si>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</si>
  <si>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</si>
  <si>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</si>
  <si>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</si>
  <si>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</si>
  <si>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</si>
  <si>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</si>
  <si>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</si>
  <si>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</si>
  <si>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</si>
  <si>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</si>
  <si>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</si>
  <si>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</si>
  <si>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</si>
  <si>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</si>
  <si>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</si>
  <si>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</si>
  <si>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</si>
  <si>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</si>
  <si>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</si>
  <si>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</si>
  <si>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</si>
  <si>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</si>
  <si>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</si>
  <si>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</si>
  <si>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</si>
  <si>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</si>
  <si>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</si>
  <si>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</si>
  <si>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</si>
  <si>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</si>
  <si>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</si>
  <si>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</si>
  <si>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</si>
  <si>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</si>
  <si>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</si>
  <si>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</si>
  <si>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</si>
  <si>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</si>
  <si>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</si>
  <si>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</si>
  <si>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</si>
  <si>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</si>
  <si>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</si>
  <si>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</si>
  <si>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</si>
  <si>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</si>
  <si>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</si>
  <si>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</si>
  <si>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</si>
  <si>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</si>
  <si>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</si>
  <si>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</si>
  <si>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</si>
  <si>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</si>
  <si>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</si>
  <si>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</si>
  <si>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</si>
  <si>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</si>
  <si>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</si>
  <si>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</si>
  <si>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</si>
  <si>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</si>
  <si>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</si>
  <si>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</si>
  <si>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</si>
  <si>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</si>
  <si>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</si>
  <si>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</si>
  <si>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</si>
  <si>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</si>
  <si>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</si>
  <si>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</si>
  <si>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</si>
  <si>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</si>
  <si>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</si>
  <si>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</si>
  <si>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</si>
  <si>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</si>
  <si>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</si>
  <si>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</si>
  <si>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</si>
  <si>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</si>
  <si>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</si>
  <si>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</si>
  <si>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</si>
  <si>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</si>
  <si>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</si>
  <si>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</si>
  <si>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</si>
  <si>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</si>
  <si>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</si>
  <si>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</si>
  <si>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</si>
  <si>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</si>
  <si>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</si>
  <si>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</si>
  <si>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</si>
  <si>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</si>
  <si>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</si>
  <si>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</si>
  <si>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</si>
  <si>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</si>
  <si>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</si>
  <si>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</si>
  <si>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</si>
  <si>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</si>
  <si>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</si>
  <si>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</si>
  <si>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</si>
  <si>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</si>
  <si>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</si>
  <si>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</si>
  <si>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</si>
  <si>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</si>
  <si>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</si>
  <si>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</si>
  <si>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</si>
  <si>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</si>
  <si>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</si>
  <si>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</si>
  <si>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</si>
  <si>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</si>
  <si>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</si>
  <si>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</si>
  <si>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</si>
  <si>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</si>
  <si>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</si>
  <si>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</si>
  <si>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</si>
  <si>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</si>
  <si>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</si>
  <si>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</si>
  <si>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</si>
  <si>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</si>
  <si>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</si>
  <si>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</si>
  <si>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</si>
  <si>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</si>
  <si>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</si>
  <si>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</si>
  <si>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</si>
  <si>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</si>
  <si>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</si>
  <si>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</si>
  <si>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</si>
  <si>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</si>
  <si>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</si>
  <si>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</si>
  <si>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</si>
  <si>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</si>
  <si>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</si>
  <si>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</si>
  <si>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</si>
  <si>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</si>
  <si>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</si>
  <si>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</si>
  <si>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</si>
  <si>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</si>
  <si>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</si>
  <si>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</si>
  <si>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</si>
  <si>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</si>
  <si>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</si>
  <si>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</si>
  <si>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</si>
  <si>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</si>
  <si>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</si>
  <si>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</si>
  <si>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</si>
  <si>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</si>
  <si>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</si>
  <si>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</si>
  <si>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</si>
  <si>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</si>
  <si>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</si>
  <si>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</si>
  <si>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</si>
  <si>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</si>
  <si>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</si>
  <si>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</si>
  <si>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</si>
  <si>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</si>
  <si>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</si>
  <si>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</si>
  <si>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</si>
  <si>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</si>
  <si>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</si>
  <si>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</si>
  <si>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</si>
  <si>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</si>
  <si>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</si>
  <si>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</si>
  <si>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</si>
  <si>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</si>
  <si>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</si>
  <si>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</si>
  <si>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</si>
  <si>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</si>
  <si>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</si>
  <si>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</si>
  <si>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</si>
  <si>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</si>
  <si>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</si>
  <si>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</si>
  <si>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</si>
  <si>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</si>
  <si>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</si>
  <si>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</si>
  <si>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</si>
  <si>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</si>
  <si>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</si>
  <si>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</si>
  <si>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</si>
  <si>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</si>
  <si>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</si>
  <si>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</si>
  <si>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</si>
  <si>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</si>
  <si>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</si>
  <si>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</si>
  <si>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</si>
  <si>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</si>
  <si>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</si>
  <si>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</si>
  <si>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</si>
  <si>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</si>
  <si>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</si>
  <si>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</si>
  <si>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</si>
  <si>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</si>
  <si>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</si>
  <si>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</si>
  <si>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</si>
  <si>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</si>
  <si>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</si>
  <si>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</si>
  <si>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</si>
  <si>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</si>
  <si>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</si>
  <si>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</si>
  <si>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</si>
  <si>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</si>
  <si>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</si>
  <si>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</si>
  <si>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</si>
  <si>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</si>
  <si>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</si>
  <si>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</si>
  <si>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</si>
  <si>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</si>
  <si>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</si>
  <si>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</si>
  <si>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</si>
  <si>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</si>
  <si>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</si>
  <si>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</si>
  <si>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</si>
  <si>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</si>
  <si>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</si>
  <si>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</si>
  <si>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</si>
  <si>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</si>
  <si>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</si>
  <si>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</si>
  <si>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</si>
  <si>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</si>
  <si>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</si>
  <si>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</si>
  <si>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</si>
  <si>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</si>
  <si>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</si>
  <si>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</si>
  <si>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</si>
  <si>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</si>
  <si>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</si>
  <si>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</si>
  <si>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</si>
  <si>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</si>
  <si>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</si>
  <si>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</si>
  <si>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</si>
  <si>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</si>
  <si>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</si>
  <si>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</si>
  <si>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</si>
  <si>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</si>
  <si>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</si>
  <si>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</si>
  <si>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</si>
  <si>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</si>
  <si>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</si>
  <si>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</si>
  <si>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</si>
  <si>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</si>
  <si>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</si>
  <si>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</si>
  <si>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</si>
  <si>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</si>
  <si>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</si>
  <si>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</si>
  <si>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</si>
  <si>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</si>
  <si>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</si>
  <si>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</si>
  <si>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</si>
  <si>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</si>
  <si>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</si>
  <si>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</si>
  <si>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</si>
  <si>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</si>
  <si>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</si>
  <si>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</si>
  <si>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</si>
  <si>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</si>
  <si>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</si>
  <si>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</si>
  <si>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</si>
  <si>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</si>
  <si>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</si>
  <si>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</si>
  <si>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</si>
  <si>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</si>
  <si>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</si>
  <si>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</si>
  <si>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</si>
  <si>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</si>
  <si>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</si>
  <si>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</si>
  <si>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</si>
  <si>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</si>
  <si>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</si>
  <si>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</si>
  <si>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</si>
  <si>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</si>
  <si>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</si>
  <si>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</si>
  <si>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</si>
  <si>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</si>
  <si>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</si>
  <si>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</si>
  <si>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</si>
  <si>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</si>
  <si>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</si>
  <si>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</si>
  <si>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</si>
  <si>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</si>
  <si>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</si>
  <si>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</si>
  <si>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</si>
  <si>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</si>
  <si>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</si>
  <si>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</si>
  <si>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</si>
  <si>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</si>
  <si>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</si>
  <si>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</si>
  <si>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</si>
  <si>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</si>
  <si>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</si>
  <si>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</si>
  <si>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</si>
  <si>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</si>
  <si>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</si>
  <si>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</si>
  <si>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</si>
  <si>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</si>
  <si>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</si>
  <si>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</si>
  <si>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</si>
  <si>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</si>
  <si>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</si>
  <si>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</si>
  <si>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</si>
  <si>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</si>
  <si>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</si>
  <si>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</si>
  <si>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</si>
  <si>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</si>
  <si>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</si>
  <si>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</si>
  <si>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</si>
  <si>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</si>
  <si>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</si>
  <si>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</si>
  <si>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</si>
  <si>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</si>
  <si>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</si>
  <si>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</si>
  <si>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</si>
  <si>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</si>
  <si>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</si>
  <si>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</si>
  <si>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</si>
  <si>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</si>
  <si>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</si>
  <si>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</si>
  <si>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</si>
  <si>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</si>
  <si>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</si>
  <si>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</si>
  <si>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</si>
  <si>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</si>
  <si>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</si>
  <si>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</si>
  <si>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</si>
  <si>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</si>
  <si>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</si>
  <si>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</si>
  <si>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</si>
  <si>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</si>
  <si>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</si>
  <si>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</si>
  <si>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</si>
  <si>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</si>
  <si>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</si>
  <si>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</si>
  <si>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</si>
  <si>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</si>
  <si>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</si>
  <si>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</si>
  <si>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</si>
  <si>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</si>
  <si>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</si>
  <si>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</si>
  <si>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</si>
  <si>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</si>
  <si>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</si>
  <si>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</si>
  <si>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</si>
  <si>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</si>
  <si>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</si>
  <si>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</si>
  <si>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</si>
  <si>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</si>
  <si>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</si>
  <si>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</si>
  <si>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</si>
  <si>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</si>
  <si>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</si>
  <si>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</si>
  <si>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</si>
  <si>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</si>
  <si>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</si>
  <si>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</si>
  <si>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</si>
  <si>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</si>
  <si>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</si>
  <si>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</si>
  <si>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</si>
  <si>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</si>
  <si>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</si>
  <si>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</si>
  <si>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</si>
  <si>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</si>
  <si>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</si>
  <si>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</si>
  <si>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</si>
  <si>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</si>
  <si>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</si>
  <si>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</si>
  <si>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</si>
  <si>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</si>
  <si>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</si>
  <si>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</si>
  <si>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</si>
  <si>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</si>
  <si>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</si>
  <si>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</si>
  <si>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</si>
  <si>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</si>
  <si>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</si>
  <si>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</si>
  <si>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</si>
  <si>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</si>
  <si>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</si>
  <si>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</si>
  <si>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</si>
  <si>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</si>
  <si>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</si>
  <si>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</si>
  <si>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</si>
  <si>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</si>
  <si>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</si>
  <si>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</si>
  <si>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</si>
  <si>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</si>
  <si>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</si>
  <si>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</si>
  <si>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</si>
  <si>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</si>
  <si>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</si>
  <si>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</si>
  <si>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</si>
  <si>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</si>
  <si>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</si>
  <si>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</si>
  <si>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</si>
  <si>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</si>
  <si>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</si>
  <si>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</si>
  <si>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</si>
  <si>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</si>
  <si>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</si>
  <si>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</si>
  <si>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</si>
  <si>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</si>
  <si>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</si>
  <si>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</si>
  <si>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</si>
  <si>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</si>
  <si>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</si>
  <si>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</si>
  <si>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</si>
  <si>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</si>
  <si>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</si>
  <si>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</si>
  <si>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</si>
  <si>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</si>
  <si>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</si>
  <si>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</si>
  <si>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</si>
  <si>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</si>
  <si>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</si>
  <si>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</si>
  <si>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</si>
  <si>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</si>
  <si>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</si>
  <si>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</si>
  <si>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</si>
  <si>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</si>
  <si>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</si>
  <si>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</si>
  <si>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</si>
  <si>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</si>
  <si>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</si>
  <si>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</si>
  <si>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</si>
  <si>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</si>
  <si>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</si>
  <si>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</si>
  <si>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</si>
  <si>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</si>
  <si>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</si>
  <si>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</si>
  <si>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</si>
  <si>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</si>
  <si>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</si>
  <si>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</si>
  <si>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</si>
  <si>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</si>
  <si>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</si>
  <si>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</si>
  <si>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</si>
  <si>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</si>
  <si>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</si>
  <si>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</si>
  <si>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</si>
  <si>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</si>
  <si>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</si>
  <si>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</si>
  <si>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</si>
  <si>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</si>
  <si>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</si>
  <si>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</si>
  <si>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</si>
  <si>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</si>
  <si>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</si>
  <si>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</si>
  <si>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</si>
  <si>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</si>
  <si>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</si>
  <si>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</si>
  <si>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</si>
  <si>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</si>
  <si>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</si>
  <si>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</si>
  <si>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</si>
  <si>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</si>
  <si>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</si>
  <si>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</si>
  <si>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</si>
  <si>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</si>
  <si>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</si>
  <si>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</si>
  <si>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</si>
  <si>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</si>
  <si>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</si>
  <si>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</si>
  <si>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</si>
  <si>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</si>
  <si>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</si>
  <si>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</si>
  <si>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</si>
  <si>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</si>
  <si>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</si>
  <si>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</si>
  <si>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</si>
  <si>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</si>
  <si>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</si>
  <si>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</si>
  <si>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</si>
  <si>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</si>
  <si>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</si>
  <si>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</si>
  <si>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</si>
  <si>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</si>
  <si>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</si>
  <si>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</si>
  <si>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</si>
  <si>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</si>
  <si>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</si>
  <si>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</si>
  <si>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</si>
  <si>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</si>
  <si>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</si>
  <si>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</si>
  <si>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</si>
  <si>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</si>
  <si>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</si>
  <si>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</si>
  <si>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</si>
  <si>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</si>
  <si>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</si>
  <si>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</si>
  <si>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</si>
  <si>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</si>
  <si>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</si>
  <si>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</si>
  <si>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</si>
  <si>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</si>
  <si>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</si>
  <si>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</si>
  <si>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</si>
  <si>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</si>
  <si>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</si>
  <si>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</si>
  <si>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</si>
  <si>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</si>
  <si>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</si>
  <si>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</si>
  <si>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</si>
  <si>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</si>
  <si>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</si>
  <si>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</si>
  <si>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</si>
  <si>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</si>
  <si>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</si>
  <si>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</si>
  <si>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</si>
  <si>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</si>
  <si>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</si>
  <si>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</si>
  <si>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</si>
  <si>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</si>
  <si>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</si>
  <si>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</si>
  <si>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</si>
  <si>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</si>
  <si>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</si>
  <si>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</si>
  <si>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</si>
  <si>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</si>
  <si>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</si>
  <si>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</si>
  <si>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</si>
  <si>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</si>
  <si>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</si>
  <si>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</si>
  <si>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</si>
  <si>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</si>
  <si>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</si>
  <si>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</si>
  <si>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</si>
  <si>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</si>
  <si>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</si>
  <si>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</si>
  <si>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</si>
  <si>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</si>
  <si>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</si>
  <si>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</si>
  <si>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</si>
  <si>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</si>
  <si>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</si>
  <si>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</si>
  <si>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</si>
  <si>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</si>
  <si>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</si>
  <si>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</si>
  <si>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</si>
  <si>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</si>
  <si>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</si>
  <si>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</si>
  <si>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</si>
  <si>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</si>
  <si>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</si>
  <si>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</si>
  <si>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</si>
  <si>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</si>
  <si>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</si>
  <si>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</si>
  <si>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</si>
  <si>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</si>
  <si>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</si>
  <si>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</si>
  <si>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</si>
  <si>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</si>
  <si>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</si>
  <si>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</si>
  <si>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</si>
  <si>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</si>
  <si>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</si>
  <si>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</si>
  <si>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</si>
  <si>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</si>
  <si>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</si>
  <si>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</si>
  <si>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</si>
  <si>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</si>
  <si>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</si>
  <si>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</si>
  <si>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</si>
  <si>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</si>
  <si>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</si>
  <si>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</si>
  <si>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</si>
  <si>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</si>
  <si>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</si>
  <si>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</si>
  <si>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</si>
  <si>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</si>
  <si>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</si>
  <si>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</si>
  <si>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</si>
  <si>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</si>
  <si>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</si>
  <si>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</si>
  <si>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</si>
  <si>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</si>
  <si>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</si>
  <si>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</si>
  <si>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</si>
  <si>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</si>
  <si>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</si>
  <si>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</si>
  <si>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</si>
  <si>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</si>
  <si>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</si>
  <si>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</si>
  <si>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</si>
  <si>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</si>
  <si>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</si>
  <si>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</si>
  <si>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</si>
  <si>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</si>
  <si>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</si>
  <si>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</si>
  <si>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</si>
  <si>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</si>
  <si>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</si>
  <si>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</si>
  <si>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</si>
  <si>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</si>
  <si>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</si>
  <si>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</si>
  <si>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</si>
  <si>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</si>
  <si>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</si>
  <si>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</si>
  <si>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</si>
  <si>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</si>
  <si>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</si>
  <si>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</si>
  <si>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</si>
  <si>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</si>
  <si>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</si>
  <si>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</si>
  <si>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</si>
  <si>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</si>
  <si>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</si>
  <si>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</si>
  <si>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</si>
  <si>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</si>
  <si>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</si>
  <si>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</si>
  <si>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</si>
  <si>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</si>
  <si>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</si>
  <si>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</si>
  <si>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</si>
  <si>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</si>
  <si>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</si>
  <si>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</si>
  <si>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</si>
  <si>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</si>
  <si>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</si>
  <si>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</si>
  <si>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</si>
  <si>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</si>
  <si>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</si>
  <si>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</si>
  <si>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</si>
  <si>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</si>
  <si>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</si>
  <si>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</si>
  <si>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</si>
  <si>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</si>
  <si>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</si>
  <si>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</si>
  <si>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</si>
  <si>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</si>
  <si>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</si>
  <si>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</si>
  <si>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</si>
  <si>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</si>
  <si>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</si>
  <si>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</si>
  <si>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</si>
  <si>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</si>
  <si>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</si>
  <si>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</si>
  <si>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</si>
  <si>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</si>
  <si>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</si>
  <si>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</si>
  <si>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</si>
  <si>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</si>
  <si>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</si>
  <si>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</si>
  <si>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</si>
  <si>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</si>
  <si>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</si>
  <si>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</si>
  <si>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</si>
  <si>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</si>
  <si>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</si>
  <si>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</si>
  <si>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</si>
  <si>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</si>
  <si>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</si>
  <si>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</si>
  <si>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</si>
  <si>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</si>
  <si>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</si>
  <si>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</si>
  <si>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</si>
  <si>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</si>
  <si>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</si>
  <si>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</si>
  <si>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</si>
  <si>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</si>
  <si>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</si>
  <si>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</si>
  <si>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</si>
  <si>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</si>
  <si>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</si>
  <si>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</si>
  <si>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</si>
  <si>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</si>
  <si>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</si>
  <si>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</si>
  <si>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</si>
  <si>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</si>
  <si>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</si>
  <si>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</si>
  <si>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</si>
  <si>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</si>
  <si>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</si>
  <si>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</si>
  <si>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</si>
  <si>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</si>
  <si>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</si>
  <si>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</si>
  <si>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</si>
  <si>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</si>
  <si>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</si>
  <si>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</si>
  <si>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</si>
  <si>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</si>
  <si>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</si>
  <si>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</si>
  <si>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</si>
  <si>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</si>
  <si>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</si>
  <si>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</si>
  <si>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</si>
  <si>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</si>
  <si>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</si>
  <si>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</si>
  <si>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</si>
  <si>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</si>
  <si>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</si>
  <si>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</si>
  <si>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</si>
  <si>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</si>
  <si>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</si>
  <si>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</si>
  <si>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</si>
  <si>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</si>
  <si>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</si>
  <si>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</si>
  <si>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</si>
  <si>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</si>
  <si>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</si>
  <si>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</si>
  <si>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</si>
  <si>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</si>
  <si>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</si>
  <si>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</si>
  <si>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</si>
  <si>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</si>
  <si>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</si>
  <si>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</si>
  <si>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</si>
  <si>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</si>
  <si>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</si>
  <si>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</si>
  <si>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</si>
  <si>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</si>
  <si>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</si>
  <si>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</si>
  <si>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</si>
  <si>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</si>
  <si>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</si>
  <si>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</si>
  <si>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</si>
  <si>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</si>
  <si>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</si>
  <si>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</si>
  <si>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</si>
  <si>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</si>
  <si>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</si>
  <si>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</si>
  <si>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</si>
  <si>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</si>
  <si>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</si>
  <si>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</si>
  <si>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</si>
  <si>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</si>
  <si>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</si>
  <si>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</si>
  <si>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</si>
  <si>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</si>
  <si>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</si>
  <si>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</si>
  <si>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</si>
  <si>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</si>
  <si>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</si>
  <si>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</si>
  <si>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</si>
  <si>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</si>
  <si>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</si>
  <si>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</si>
  <si>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</si>
  <si>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</si>
  <si>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</si>
  <si>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</si>
  <si>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</si>
  <si>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</si>
  <si>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</si>
  <si>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</si>
  <si>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</si>
  <si>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</si>
  <si>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</si>
  <si>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</si>
  <si>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</si>
  <si>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</si>
  <si>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</si>
  <si>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</si>
  <si>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</si>
  <si>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</si>
  <si>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</si>
  <si>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</si>
  <si>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</si>
  <si>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</si>
  <si>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</si>
  <si>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</si>
  <si>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</si>
  <si>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</si>
  <si>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</si>
  <si>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</si>
  <si>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</si>
  <si>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</si>
  <si>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</si>
  <si>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</si>
  <si>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</si>
  <si>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</si>
  <si>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</si>
  <si>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</si>
  <si>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</si>
  <si>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</si>
  <si>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</si>
  <si>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</si>
  <si>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</si>
  <si>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</si>
  <si>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</si>
  <si>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</si>
  <si>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</si>
  <si>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</si>
  <si>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</si>
  <si>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</si>
  <si>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</si>
  <si>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</si>
  <si>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</si>
  <si>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</si>
  <si>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</si>
  <si>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</si>
  <si>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</si>
  <si>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</si>
  <si>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</si>
  <si>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</si>
  <si>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</si>
  <si>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</si>
  <si>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</si>
  <si>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</si>
  <si>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</si>
  <si>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</si>
  <si>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</si>
  <si>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</si>
  <si>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</si>
  <si>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</si>
  <si>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</si>
  <si>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</si>
  <si>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</si>
  <si>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</si>
  <si>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</si>
  <si>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</si>
  <si>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</si>
  <si>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</si>
  <si>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</si>
  <si>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</si>
  <si>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</si>
  <si>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</si>
  <si>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</si>
  <si>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</si>
  <si>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</si>
  <si>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</si>
  <si>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</si>
  <si>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</si>
  <si>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</si>
  <si>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</si>
  <si>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</si>
  <si>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</si>
  <si>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</si>
  <si>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</si>
  <si>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</si>
  <si>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</si>
  <si>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</si>
  <si>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</si>
  <si>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</si>
  <si>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</si>
  <si>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</si>
  <si>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</si>
  <si>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</si>
  <si>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</si>
  <si>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</si>
  <si>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</si>
  <si>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</si>
  <si>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</si>
  <si>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</si>
  <si>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</si>
  <si>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</si>
  <si>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</si>
  <si>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</si>
  <si>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</si>
  <si>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</si>
  <si>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</si>
  <si>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</si>
  <si>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</si>
  <si>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</si>
  <si>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</si>
  <si>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</si>
  <si>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</si>
  <si>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</si>
  <si>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</si>
  <si>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</si>
  <si>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</si>
  <si>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</si>
  <si>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</si>
  <si>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</si>
  <si>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</si>
  <si>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</si>
  <si>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</si>
  <si>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</si>
  <si>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</si>
  <si>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</si>
  <si>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</si>
  <si>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</si>
  <si>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</si>
  <si>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</si>
  <si>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</si>
  <si>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</si>
  <si>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</si>
  <si>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</si>
  <si>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</si>
  <si>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</si>
  <si>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</si>
  <si>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</si>
  <si>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</si>
  <si>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</si>
  <si>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</si>
  <si>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</si>
  <si>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</si>
  <si>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</si>
  <si>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</si>
  <si>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</si>
  <si>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</si>
  <si>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</si>
  <si>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</si>
  <si>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</si>
  <si>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</si>
  <si>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</si>
  <si>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</si>
  <si>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</si>
  <si>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</si>
  <si>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</si>
  <si>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</si>
  <si>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</si>
  <si>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</si>
  <si>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</si>
  <si>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</si>
  <si>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</si>
  <si>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</si>
  <si>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</si>
  <si>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</si>
  <si>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</si>
  <si>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</si>
  <si>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</si>
  <si>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</si>
  <si>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</si>
  <si>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</si>
  <si>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</si>
  <si>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</si>
  <si>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</si>
  <si>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</si>
  <si>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</si>
  <si>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</si>
  <si>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</si>
  <si>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</si>
  <si>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</si>
  <si>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</si>
  <si>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</si>
  <si>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</si>
  <si>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</si>
  <si>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</si>
  <si>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</si>
  <si>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</si>
  <si>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</si>
  <si>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</si>
  <si>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</si>
  <si>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</si>
  <si>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</si>
  <si>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</si>
  <si>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</si>
  <si>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</si>
  <si>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</si>
  <si>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</si>
  <si>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</si>
  <si>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</si>
  <si>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</si>
  <si>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</si>
  <si>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</si>
  <si>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</si>
  <si>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</si>
  <si>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</si>
  <si>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</si>
  <si>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</si>
  <si>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</si>
  <si>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</si>
  <si>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</si>
  <si>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</si>
  <si>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</si>
  <si>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</si>
  <si>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</si>
  <si>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</si>
  <si>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</si>
  <si>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</si>
  <si>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</si>
  <si>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</si>
  <si>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</si>
  <si>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</si>
  <si>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</si>
  <si>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</si>
  <si>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</si>
  <si>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</si>
  <si>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</si>
  <si>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</si>
  <si>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</si>
  <si>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</si>
  <si>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</si>
  <si>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</si>
  <si>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</si>
  <si>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</si>
  <si>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</si>
  <si>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</si>
  <si>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</si>
  <si>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</si>
  <si>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</si>
  <si>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</si>
  <si>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</si>
  <si>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</si>
  <si>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</si>
  <si>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</si>
  <si>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</si>
  <si>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</si>
  <si>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</si>
  <si>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</si>
  <si>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</si>
  <si>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</si>
  <si>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</si>
  <si>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</si>
  <si>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</si>
  <si>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</si>
  <si>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</si>
  <si>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</si>
  <si>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</si>
  <si>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</si>
  <si>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</si>
  <si>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</si>
  <si>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</si>
  <si>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</si>
  <si>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</si>
  <si>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</si>
  <si>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</si>
  <si>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</si>
  <si>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</si>
  <si>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</si>
  <si>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</si>
  <si>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</si>
  <si>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</si>
  <si>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</si>
  <si>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</si>
  <si>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</si>
  <si>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</si>
  <si>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</si>
  <si>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</si>
  <si>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</si>
  <si>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</si>
  <si>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</si>
  <si>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</si>
  <si>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</si>
  <si>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</si>
  <si>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</si>
  <si>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</si>
  <si>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</si>
  <si>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</si>
  <si>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</si>
  <si>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</si>
  <si>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</si>
  <si>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</si>
  <si>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</si>
  <si>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</si>
  <si>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</si>
  <si>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</si>
  <si>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</si>
  <si>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</si>
  <si>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</si>
  <si>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</si>
  <si>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</si>
  <si>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</si>
  <si>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</si>
  <si>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</si>
  <si>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</si>
  <si>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</si>
  <si>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</si>
  <si>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</si>
  <si>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</si>
  <si>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</si>
  <si>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</si>
  <si>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</si>
  <si>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</si>
  <si>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</si>
  <si>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</si>
  <si>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</si>
  <si>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</si>
  <si>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</si>
  <si>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</si>
  <si>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</si>
  <si>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</si>
  <si>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</si>
  <si>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</si>
  <si>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</si>
  <si>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</si>
  <si>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</si>
  <si>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</si>
  <si>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</si>
  <si>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</si>
  <si>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</si>
  <si>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</si>
  <si>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</si>
  <si>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</si>
  <si>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</si>
  <si>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</si>
  <si>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</si>
  <si>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</si>
  <si>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</si>
  <si>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</si>
  <si>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</si>
  <si>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</si>
  <si>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</si>
  <si>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</si>
  <si>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</si>
  <si>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</si>
  <si>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</si>
  <si>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</si>
  <si>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</si>
  <si>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</si>
  <si>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</si>
  <si>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</si>
  <si>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</si>
  <si>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</si>
  <si>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</si>
  <si>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</si>
  <si>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</si>
  <si>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</si>
  <si>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</si>
  <si>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</si>
  <si>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</si>
  <si>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</si>
  <si>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</si>
  <si>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</si>
  <si>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</si>
  <si>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</si>
  <si>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</si>
  <si>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</si>
  <si>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</si>
  <si>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</si>
  <si>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</si>
  <si>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</si>
  <si>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</si>
  <si>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</si>
  <si>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</si>
  <si>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</si>
  <si>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</si>
  <si>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</si>
  <si>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</si>
  <si>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</si>
  <si>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</si>
  <si>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</si>
  <si>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</si>
  <si>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</si>
  <si>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</si>
  <si>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</si>
  <si>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</si>
  <si>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</si>
  <si>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</si>
  <si>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</si>
  <si>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</si>
  <si>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</si>
  <si>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</si>
  <si>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</si>
  <si>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</si>
  <si>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</si>
  <si>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</si>
  <si>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</si>
  <si>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</si>
  <si>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</si>
  <si>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</si>
  <si>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</si>
  <si>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</si>
  <si>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</si>
  <si>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</si>
  <si>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</si>
  <si>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</si>
  <si>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</si>
  <si>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</si>
  <si>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</si>
  <si>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</si>
  <si>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</si>
  <si>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</si>
  <si>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</si>
  <si>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</si>
  <si>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</si>
  <si>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</si>
  <si>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</si>
  <si>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</si>
  <si>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</si>
  <si>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</si>
  <si>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</si>
  <si>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</si>
  <si>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</si>
  <si>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</si>
  <si>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</si>
  <si>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</si>
  <si>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</si>
  <si>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</si>
  <si>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</si>
  <si>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</si>
  <si>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</si>
  <si>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</si>
  <si>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</si>
  <si>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</si>
  <si>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</si>
  <si>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</si>
  <si>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</si>
  <si>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</si>
  <si>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</si>
  <si>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</si>
  <si>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</si>
  <si>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</si>
  <si>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</si>
  <si>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</si>
  <si>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</si>
  <si>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</si>
  <si>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</si>
  <si>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</si>
  <si>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</si>
  <si>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</si>
  <si>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</si>
  <si>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</si>
  <si>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</si>
  <si>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</si>
  <si>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</si>
  <si>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</si>
  <si>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</si>
  <si>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</si>
  <si>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</si>
  <si>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</si>
  <si>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</si>
  <si>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</si>
  <si>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</si>
  <si>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</si>
  <si>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</si>
  <si>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</si>
  <si>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</si>
  <si>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</si>
  <si>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</si>
  <si>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</si>
  <si>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</si>
  <si>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</si>
  <si>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</si>
  <si>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</si>
  <si>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</si>
  <si>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</si>
  <si>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</si>
  <si>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</si>
  <si>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</si>
  <si>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</si>
  <si>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</si>
  <si>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</si>
  <si>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</si>
  <si>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</si>
  <si>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</si>
  <si>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</si>
  <si>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</si>
  <si>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</si>
  <si>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</si>
  <si>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</si>
  <si>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</si>
  <si>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</si>
  <si>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</si>
  <si>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</si>
  <si>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</si>
  <si>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</si>
  <si>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</si>
  <si>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</si>
  <si>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</si>
  <si>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</si>
  <si>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</si>
  <si>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</si>
  <si>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</si>
  <si>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</si>
  <si>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</si>
  <si>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</si>
  <si>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</si>
  <si>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</si>
  <si>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</si>
  <si>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</si>
  <si>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</si>
  <si>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</si>
  <si>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</si>
  <si>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</si>
  <si>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</si>
  <si>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</si>
  <si>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</si>
  <si>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</si>
  <si>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</si>
  <si>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</si>
  <si>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</si>
  <si>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</si>
  <si>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</si>
  <si>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</si>
  <si>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</si>
  <si>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</si>
  <si>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</si>
  <si>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</si>
  <si>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</si>
  <si>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</si>
  <si>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</si>
  <si>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</si>
  <si>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</si>
  <si>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</si>
  <si>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</si>
  <si>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</si>
  <si>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</si>
  <si>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</si>
  <si>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</si>
  <si>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</si>
  <si>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</si>
  <si>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</si>
  <si>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</si>
  <si>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</si>
  <si>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</si>
  <si>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</si>
  <si>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</si>
  <si>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</si>
  <si>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</si>
  <si>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</si>
  <si>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</si>
  <si>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</si>
  <si>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</si>
  <si>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</si>
  <si>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</si>
  <si>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</si>
  <si>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</si>
  <si>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</si>
  <si>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</si>
  <si>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</si>
  <si>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</si>
  <si>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</si>
  <si>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</si>
  <si>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</si>
  <si>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</si>
  <si>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</si>
  <si>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</si>
  <si>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</si>
  <si>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</si>
  <si>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</si>
  <si>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</si>
  <si>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</si>
  <si>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</si>
  <si>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</si>
  <si>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</si>
  <si>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</si>
  <si>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</si>
  <si>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</si>
  <si>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</si>
  <si>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</si>
  <si>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</si>
  <si>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</si>
  <si>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</si>
  <si>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</si>
  <si>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</si>
  <si>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</si>
  <si>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</si>
  <si>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</si>
  <si>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</si>
  <si>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</si>
  <si>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</si>
  <si>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</si>
  <si>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</si>
  <si>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</si>
  <si>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</si>
  <si>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</si>
  <si>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</si>
  <si>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</si>
  <si>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</si>
  <si>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</si>
  <si>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</si>
  <si>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</si>
  <si>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</si>
  <si>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</si>
  <si>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</si>
  <si>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</si>
  <si>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</si>
  <si>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</si>
  <si>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</si>
  <si>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</si>
  <si>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</si>
  <si>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</si>
  <si>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</si>
  <si>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</si>
  <si>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</si>
  <si>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</si>
  <si>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</si>
  <si>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</si>
  <si>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</si>
  <si>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</si>
  <si>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</si>
  <si>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</si>
  <si>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</si>
  <si>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</si>
  <si>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</si>
  <si>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</si>
  <si>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</si>
  <si>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</si>
  <si>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</si>
  <si>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</si>
  <si>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</si>
  <si>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</si>
  <si>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</si>
  <si>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</si>
  <si>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</si>
  <si>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</si>
  <si>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</si>
  <si>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</si>
  <si>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</si>
  <si>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</si>
  <si>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</si>
  <si>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</si>
  <si>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</si>
  <si>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</si>
  <si>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</si>
  <si>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</si>
  <si>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</si>
  <si>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</si>
  <si>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</si>
  <si>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</si>
  <si>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</si>
  <si>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</si>
  <si>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</si>
  <si>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</si>
  <si>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</si>
  <si>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</si>
  <si>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</si>
  <si>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</si>
  <si>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</si>
  <si>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</si>
  <si>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</si>
  <si>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</si>
  <si>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</si>
  <si>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</si>
  <si>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</si>
  <si>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</si>
  <si>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</si>
  <si>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</si>
  <si>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</si>
  <si>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</si>
  <si>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</si>
  <si>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</si>
  <si>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</si>
  <si>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</si>
  <si>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</si>
  <si>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</si>
  <si>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</si>
  <si>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</si>
  <si>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</si>
  <si>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</si>
  <si>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</si>
  <si>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</si>
  <si>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</si>
  <si>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</si>
  <si>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</si>
  <si>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</si>
  <si>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</si>
  <si>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</si>
  <si>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</si>
  <si>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</si>
  <si>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</si>
  <si>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</si>
  <si>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</si>
  <si>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</si>
  <si>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</si>
  <si>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</si>
  <si>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</si>
  <si>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</si>
  <si>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</si>
  <si>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</si>
  <si>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</si>
  <si>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</si>
  <si>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</si>
  <si>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</si>
  <si>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</si>
  <si>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</si>
  <si>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</si>
  <si>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</si>
  <si>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</si>
  <si>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</si>
  <si>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</si>
  <si>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</si>
  <si>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</si>
  <si>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</si>
  <si>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</si>
  <si>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</si>
  <si>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</si>
  <si>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</si>
  <si>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</si>
  <si>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</si>
  <si>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</si>
  <si>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</si>
  <si>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</si>
  <si>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</si>
  <si>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</si>
  <si>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</si>
  <si>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</si>
  <si>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</si>
  <si>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</si>
  <si>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</si>
  <si>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</si>
  <si>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</si>
  <si>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</si>
  <si>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</si>
  <si>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</si>
  <si>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</si>
  <si>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</si>
  <si>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</si>
  <si>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</si>
  <si>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</si>
  <si>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</si>
  <si>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</si>
  <si>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</si>
  <si>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</si>
  <si>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</si>
  <si>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</si>
  <si>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</si>
  <si>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</si>
  <si>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</si>
  <si>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</si>
  <si>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</si>
  <si>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</si>
  <si>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</si>
  <si>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</si>
  <si>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</si>
  <si>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</si>
  <si>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</si>
  <si>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</si>
  <si>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</si>
  <si>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</si>
  <si>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</si>
  <si>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</si>
  <si>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</si>
  <si>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</si>
  <si>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</si>
  <si>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</si>
  <si>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</si>
  <si>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</si>
  <si>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</si>
  <si>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</si>
  <si>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</si>
  <si>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</si>
  <si>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</si>
  <si>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</si>
  <si>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</si>
  <si>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</si>
  <si>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</si>
  <si>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</si>
  <si>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</si>
  <si>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</si>
  <si>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</si>
  <si>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</si>
  <si>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</si>
  <si>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</si>
  <si>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</si>
  <si>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</si>
  <si>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</si>
  <si>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</si>
  <si>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</si>
  <si>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</si>
  <si>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</si>
  <si>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</si>
  <si>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</si>
  <si>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</si>
  <si>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</si>
  <si>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</si>
  <si>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</si>
  <si>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</si>
  <si>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</si>
  <si>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</si>
  <si>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</si>
  <si>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</si>
  <si>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</si>
  <si>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</si>
  <si>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</si>
  <si>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</si>
  <si>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</si>
  <si>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</si>
  <si>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</si>
  <si>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</si>
  <si>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</si>
  <si>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</si>
  <si>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</si>
  <si>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</si>
  <si>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</si>
  <si>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</si>
  <si>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</si>
  <si>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</si>
  <si>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</si>
  <si>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</si>
  <si>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</si>
  <si>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</si>
  <si>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</si>
  <si>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</si>
  <si>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</si>
  <si>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</si>
  <si>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</si>
  <si>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</si>
  <si>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</si>
  <si>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</si>
  <si>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</si>
  <si>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</si>
  <si>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</si>
  <si>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</si>
  <si>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</si>
  <si>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</si>
  <si>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</si>
  <si>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</si>
  <si>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</si>
  <si>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</si>
  <si>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</si>
  <si>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</si>
  <si>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</si>
  <si>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</si>
  <si>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</si>
  <si>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</si>
  <si>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</si>
  <si>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</si>
  <si>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</si>
  <si>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</si>
  <si>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</si>
  <si>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</si>
  <si>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</si>
  <si>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</si>
  <si>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</si>
  <si>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</si>
  <si>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</si>
  <si>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</si>
  <si>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</si>
  <si>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</si>
  <si>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</si>
  <si>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</si>
  <si>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</si>
  <si>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</si>
  <si>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</si>
  <si>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</si>
  <si>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</si>
  <si>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</si>
  <si>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</si>
  <si>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</si>
  <si>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</si>
  <si>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</si>
  <si>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</si>
  <si>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</si>
  <si>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</si>
  <si>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</si>
  <si>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</si>
  <si>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</si>
  <si>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</si>
  <si>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</si>
  <si>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</si>
  <si>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</si>
  <si>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</si>
  <si>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</si>
  <si>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</si>
  <si>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</si>
  <si>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</si>
  <si>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</si>
  <si>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</si>
  <si>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</si>
  <si>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</si>
  <si>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</si>
  <si>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</si>
  <si>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</si>
  <si>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</si>
  <si>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</si>
  <si>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</si>
  <si>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</si>
  <si>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</si>
  <si>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</si>
  <si>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</si>
  <si>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</si>
  <si>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</si>
  <si>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</si>
  <si>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</si>
  <si>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</si>
  <si>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</si>
  <si>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</si>
  <si>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</si>
  <si>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</si>
  <si>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</si>
  <si>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</si>
  <si>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</si>
  <si>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</si>
  <si>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</si>
  <si>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</si>
  <si>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</si>
  <si>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</si>
  <si>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</si>
  <si>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</si>
  <si>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</si>
  <si>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</si>
  <si>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</si>
  <si>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</si>
  <si>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</si>
  <si>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</si>
  <si>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</si>
  <si>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</si>
  <si>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</si>
  <si>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</si>
  <si>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</si>
  <si>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</si>
  <si>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</si>
  <si>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</si>
  <si>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</si>
  <si>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</si>
  <si>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</si>
  <si>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</si>
  <si>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</si>
  <si>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</si>
  <si>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</si>
  <si>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</si>
  <si>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</si>
  <si>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</si>
  <si>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</si>
  <si>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</si>
  <si>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</si>
  <si>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</si>
  <si>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</si>
  <si>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</si>
  <si>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</si>
  <si>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</si>
  <si>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</si>
  <si>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</si>
  <si>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</si>
  <si>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</si>
  <si>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</si>
  <si>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</si>
  <si>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</si>
  <si>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</si>
  <si>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</si>
  <si>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</si>
  <si>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</si>
  <si>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</si>
  <si>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</si>
  <si>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</si>
  <si>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</si>
  <si>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</si>
  <si>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</si>
  <si>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</si>
  <si>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</si>
  <si>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</si>
  <si>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</si>
  <si>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</si>
  <si>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</si>
  <si>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</si>
  <si>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</si>
  <si>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</si>
  <si>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</si>
  <si>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</si>
  <si>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</si>
  <si>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</si>
  <si>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</si>
  <si>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</si>
  <si>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</si>
  <si>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</si>
  <si>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</si>
  <si>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</si>
  <si>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</si>
  <si>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</si>
  <si>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</si>
  <si>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</si>
  <si>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</si>
  <si>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</si>
  <si>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</si>
  <si>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</si>
  <si>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</si>
  <si>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</si>
  <si>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</si>
  <si>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</si>
  <si>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</si>
  <si>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</si>
  <si>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</si>
  <si>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</si>
  <si>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</si>
  <si>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</si>
  <si>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</si>
  <si>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</si>
  <si>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</si>
  <si>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</si>
  <si>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</si>
  <si>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</si>
  <si>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</si>
  <si>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</si>
  <si>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</si>
  <si>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</si>
  <si>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</si>
  <si>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</si>
  <si>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</si>
  <si>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</si>
  <si>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</si>
  <si>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</si>
  <si>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</si>
  <si>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</si>
  <si>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</si>
  <si>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</si>
  <si>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</si>
  <si>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</si>
  <si>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</si>
  <si>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</si>
  <si>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</si>
  <si>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</si>
  <si>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</si>
  <si>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</si>
  <si>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</si>
  <si>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</si>
  <si>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</si>
  <si>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</si>
  <si>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</si>
  <si>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</si>
  <si>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</si>
  <si>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</si>
  <si>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</si>
  <si>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</si>
  <si>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</si>
  <si>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</si>
  <si>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</si>
  <si>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</si>
  <si>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</si>
  <si>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</si>
  <si>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</si>
  <si>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</si>
  <si>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</si>
  <si>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</si>
  <si>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</si>
  <si>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</si>
  <si>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</si>
  <si>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</si>
  <si>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</si>
  <si>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</si>
  <si>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</si>
  <si>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</si>
  <si>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</si>
  <si>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</si>
  <si>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</si>
  <si>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</si>
  <si>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</si>
  <si>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</si>
  <si>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</si>
  <si>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</si>
  <si>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</si>
  <si>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</si>
  <si>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</si>
  <si>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</si>
  <si>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</si>
  <si>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</si>
  <si>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</si>
  <si>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</si>
  <si>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</si>
  <si>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</si>
  <si>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</si>
  <si>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</si>
  <si>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</si>
  <si>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</si>
  <si>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</si>
  <si>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</si>
  <si>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</si>
  <si>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</si>
  <si>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</si>
  <si>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</si>
  <si>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</si>
  <si>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</si>
  <si>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</si>
  <si>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</si>
  <si>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</si>
  <si>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</si>
  <si>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</si>
  <si>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</si>
  <si>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</si>
  <si>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</si>
  <si>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</si>
  <si>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</si>
  <si>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</si>
  <si>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</si>
  <si>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</si>
  <si>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</si>
  <si>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</si>
  <si>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</si>
  <si>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</si>
  <si>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</si>
  <si>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</si>
  <si>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</si>
  <si>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</si>
  <si>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</si>
  <si>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</si>
  <si>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</si>
  <si>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</si>
  <si>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</si>
  <si>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</si>
  <si>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</si>
  <si>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</si>
  <si>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</si>
  <si>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</si>
  <si>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</si>
  <si>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</si>
  <si>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</si>
  <si>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</si>
  <si>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</si>
  <si>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</si>
  <si>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</si>
  <si>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</si>
  <si>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</si>
  <si>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</si>
  <si>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</si>
  <si>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</si>
  <si>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</si>
  <si>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</si>
  <si>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</si>
  <si>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</si>
  <si>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</si>
  <si>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</si>
  <si>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</si>
  <si>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</si>
  <si>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</si>
  <si>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</si>
  <si>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</si>
  <si>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</si>
  <si>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</si>
  <si>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</si>
  <si>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</si>
  <si>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</si>
  <si>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</si>
  <si>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</si>
  <si>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</si>
  <si>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</si>
  <si>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</si>
  <si>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</si>
  <si>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</si>
  <si>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</si>
  <si>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</si>
  <si>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</si>
  <si>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</si>
  <si>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</si>
  <si>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</si>
  <si>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</si>
  <si>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</si>
  <si>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</si>
  <si>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</si>
  <si>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</si>
  <si>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</si>
  <si>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</si>
  <si>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</si>
  <si>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</si>
  <si>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</si>
  <si>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</si>
  <si>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</si>
  <si>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</si>
  <si>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</si>
  <si>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</si>
  <si>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</si>
  <si>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</si>
  <si>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</si>
  <si>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</si>
  <si>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</si>
  <si>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</si>
  <si>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</si>
  <si>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</si>
  <si>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</si>
  <si>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</si>
  <si>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</si>
  <si>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</si>
  <si>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</si>
  <si>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</si>
  <si>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</si>
  <si>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</si>
  <si>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</si>
  <si>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</si>
  <si>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</si>
  <si>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</si>
  <si>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</si>
  <si>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</si>
  <si>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</si>
  <si>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</si>
  <si>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</si>
  <si>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</si>
  <si>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</si>
  <si>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</si>
  <si>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</si>
  <si>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</si>
  <si>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</si>
  <si>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</si>
  <si>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</si>
  <si>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</si>
  <si>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</si>
  <si>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</si>
  <si>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</si>
  <si>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</si>
  <si>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</si>
  <si>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</si>
  <si>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</si>
  <si>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</si>
  <si>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</si>
  <si>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</si>
  <si>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</si>
  <si>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</si>
  <si>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</si>
  <si>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</si>
  <si>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</si>
  <si>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</si>
  <si>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</si>
  <si>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</si>
  <si>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</si>
  <si>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</si>
  <si>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</si>
  <si>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</si>
  <si>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</si>
  <si>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</si>
  <si>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</si>
  <si>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</si>
  <si>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</si>
  <si>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</si>
  <si>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</si>
  <si>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</si>
  <si>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</si>
  <si>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</si>
  <si>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</si>
  <si>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</si>
  <si>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</si>
  <si>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</si>
  <si>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</si>
  <si>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</si>
  <si>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</si>
  <si>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</si>
  <si>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</si>
  <si>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</si>
  <si>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</si>
  <si>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</si>
  <si>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</si>
  <si>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</si>
  <si>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</si>
  <si>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</si>
  <si>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</si>
  <si>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</si>
  <si>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</si>
  <si>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</si>
  <si>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</si>
  <si>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</si>
  <si>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</si>
  <si>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</si>
  <si>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</si>
  <si>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</si>
  <si>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</si>
  <si>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</si>
  <si>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</si>
  <si>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</si>
  <si>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</si>
  <si>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</si>
  <si>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</si>
  <si>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</si>
  <si>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</si>
  <si>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</si>
  <si>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</si>
  <si>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</si>
  <si>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</si>
  <si>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</si>
  <si>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</si>
  <si>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</si>
  <si>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</si>
  <si>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</si>
  <si>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</si>
  <si>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</si>
  <si>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</si>
  <si>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</si>
  <si>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</si>
  <si>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</si>
  <si>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</si>
  <si>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</si>
  <si>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</si>
  <si>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</si>
  <si>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</si>
  <si>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</si>
  <si>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</si>
  <si>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</si>
  <si>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</si>
  <si>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</si>
  <si>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</si>
  <si>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</si>
  <si>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</si>
  <si>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</si>
  <si>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</si>
  <si>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</si>
  <si>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</si>
  <si>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</si>
  <si>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</si>
  <si>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</si>
  <si>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</si>
  <si>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</si>
  <si>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</si>
  <si>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</si>
  <si>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</si>
  <si>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</si>
  <si>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</si>
  <si>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</si>
  <si>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</si>
  <si>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</si>
  <si>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</si>
  <si>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</si>
  <si>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</si>
  <si>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</si>
  <si>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</si>
  <si>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</si>
  <si>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</si>
  <si>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</si>
  <si>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</si>
  <si>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</si>
  <si>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</si>
  <si>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</si>
  <si>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</si>
  <si>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</si>
  <si>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</si>
  <si>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</si>
  <si>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</si>
  <si>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</si>
  <si>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</si>
  <si>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</si>
  <si>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</si>
  <si>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</si>
  <si>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</si>
  <si>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</si>
  <si>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</si>
  <si>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</si>
  <si>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</si>
  <si>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</si>
  <si>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</si>
  <si>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</si>
  <si>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</si>
  <si>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</si>
  <si>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</si>
  <si>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</si>
  <si>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</si>
  <si>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</si>
  <si>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</si>
  <si>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</si>
  <si>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</si>
  <si>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</si>
  <si>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</si>
  <si>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</si>
  <si>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</si>
  <si>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</si>
  <si>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</si>
  <si>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</si>
  <si>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</si>
  <si>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</si>
  <si>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</si>
  <si>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</si>
  <si>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</si>
  <si>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</si>
  <si>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</si>
  <si>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</si>
  <si>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</si>
  <si>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</si>
  <si>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</si>
  <si>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</si>
  <si>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</si>
  <si>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</si>
  <si>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</si>
  <si>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</si>
  <si>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</si>
  <si>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</si>
  <si>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</si>
  <si>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</si>
  <si>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</si>
  <si>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</si>
  <si>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</si>
  <si>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</si>
  <si>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</si>
  <si>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</si>
  <si>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</si>
  <si>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</si>
  <si>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</si>
  <si>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</si>
  <si>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</si>
  <si>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</si>
  <si>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</si>
  <si>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</si>
  <si>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</si>
  <si>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</si>
  <si>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</si>
  <si>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</si>
  <si>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</si>
  <si>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</si>
  <si>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</si>
  <si>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</si>
  <si>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</si>
  <si>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</si>
  <si>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</si>
  <si>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</si>
  <si>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</si>
  <si>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</si>
  <si>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</si>
  <si>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</si>
  <si>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</si>
  <si>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</si>
  <si>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</si>
  <si>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</si>
  <si>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</si>
  <si>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</si>
  <si>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</si>
  <si>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</si>
  <si>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</si>
  <si>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</si>
  <si>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</si>
  <si>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</si>
  <si>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</si>
  <si>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</si>
  <si>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</si>
  <si>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</si>
  <si>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</si>
  <si>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</si>
  <si>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</si>
  <si>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</si>
  <si>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</si>
  <si>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</si>
  <si>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</si>
  <si>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</si>
  <si>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</si>
  <si>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</si>
  <si>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</si>
  <si>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</si>
  <si>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</si>
  <si>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</si>
  <si>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</si>
  <si>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</si>
  <si>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</si>
  <si>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</si>
  <si>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</si>
  <si>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</si>
  <si>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</si>
  <si>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</si>
  <si>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</si>
  <si>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</si>
  <si>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</si>
  <si>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</si>
  <si>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</si>
  <si>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</si>
  <si>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</si>
  <si>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</si>
  <si>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</si>
  <si>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</si>
  <si>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</si>
  <si>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</si>
  <si>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</si>
  <si>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</si>
  <si>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</si>
  <si>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</si>
  <si>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</si>
  <si>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</si>
  <si>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</si>
  <si>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</si>
  <si>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</si>
  <si>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</si>
  <si>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</si>
  <si>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</si>
  <si>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</si>
  <si>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</si>
  <si>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</si>
  <si>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</si>
  <si>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</si>
  <si>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</si>
  <si>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</si>
  <si>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</si>
  <si>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</si>
  <si>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</si>
  <si>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</si>
  <si>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</si>
  <si>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</si>
  <si>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</si>
  <si>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</si>
  <si>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</si>
  <si>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</si>
  <si>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</si>
  <si>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</si>
  <si>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</si>
  <si>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</si>
  <si>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</si>
  <si>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</si>
  <si>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</si>
  <si>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</si>
  <si>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</si>
  <si>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</si>
  <si>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</si>
  <si>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</si>
  <si>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</si>
  <si>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</si>
  <si>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</si>
  <si>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</si>
  <si>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</si>
  <si>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</si>
  <si>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</si>
  <si>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</si>
  <si>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</si>
  <si>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</si>
  <si>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</si>
  <si>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</si>
  <si>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</si>
  <si>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</si>
  <si>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</si>
  <si>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</si>
  <si>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</si>
  <si>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</si>
  <si>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</si>
  <si>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</si>
  <si>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</si>
  <si>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</si>
  <si>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</si>
  <si>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</si>
  <si>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</si>
  <si>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</si>
  <si>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</si>
  <si>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</si>
  <si>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</si>
  <si>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</si>
  <si>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</si>
  <si>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</si>
  <si>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</si>
  <si>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</si>
  <si>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</si>
  <si>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</si>
  <si>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</si>
  <si>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</si>
  <si>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</si>
  <si>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</si>
  <si>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</si>
  <si>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</si>
  <si>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</si>
  <si>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</si>
  <si>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</si>
  <si>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</si>
  <si>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</si>
  <si>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</si>
  <si>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</si>
  <si>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</si>
  <si>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</si>
  <si>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</si>
  <si>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</si>
  <si>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</si>
  <si>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</si>
  <si>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</si>
  <si>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</si>
  <si>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</si>
  <si>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</si>
  <si>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</si>
  <si>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</si>
  <si>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</si>
  <si>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</si>
  <si>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</si>
  <si>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</si>
  <si>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</si>
  <si>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</si>
  <si>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</si>
  <si>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</si>
  <si>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</si>
  <si>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</si>
  <si>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</si>
  <si>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</si>
  <si>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</si>
  <si>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</si>
  <si>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</si>
  <si>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</si>
  <si>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</si>
  <si>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County</t>
  </si>
  <si>
    <t>% Change</t>
  </si>
  <si>
    <t>Metro Area</t>
  </si>
  <si>
    <t>SE WI Area</t>
  </si>
  <si>
    <t>Sales</t>
  </si>
  <si>
    <t>Listings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</si>
</sst>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1F4E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>
        <color indexed="63"/>
      </bottom>
    </border>
    <border>
      <left>
        <color indexed="63"/>
      </left>
      <right style="medium"/>
      <top style="thick">
        <color rgb="FFFFFFFF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48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8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6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0" fillId="0" borderId="0" xfId="59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0" fillId="35" borderId="0" xfId="0" applyFont="1" applyFill="1" applyAlignment="1">
      <alignment vertical="center" wrapText="1"/>
    </xf>
    <xf numFmtId="0" fontId="50" fillId="35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0" fontId="5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2" fillId="36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1" fillId="36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0" fontId="50" fillId="35" borderId="0" xfId="0" applyFont="1" applyFill="1" applyAlignment="1">
      <alignment horizontal="left" vertical="center" wrapText="1"/>
    </xf>
    <xf numFmtId="0" fontId="50" fillId="35" borderId="24" xfId="0" applyFont="1" applyFill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50" fillId="35" borderId="27" xfId="0" applyFont="1" applyFill="1" applyBorder="1" applyAlignment="1">
      <alignment horizontal="left" vertical="center" wrapText="1"/>
    </xf>
    <xf numFmtId="0" fontId="52" fillId="36" borderId="28" xfId="0" applyFont="1" applyFill="1" applyBorder="1" applyAlignment="1">
      <alignment horizontal="left" vertical="center" wrapText="1" indent="1"/>
    </xf>
    <xf numFmtId="0" fontId="51" fillId="36" borderId="28" xfId="0" applyFont="1" applyFill="1" applyBorder="1" applyAlignment="1">
      <alignment vertical="center" wrapText="1"/>
    </xf>
    <xf numFmtId="0" fontId="51" fillId="36" borderId="29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left" vertical="center" wrapText="1"/>
    </xf>
    <xf numFmtId="3" fontId="9" fillId="35" borderId="27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 vertical="center"/>
    </xf>
    <xf numFmtId="3" fontId="9" fillId="35" borderId="0" xfId="0" applyNumberFormat="1" applyFont="1" applyFill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zoomScalePageLayoutView="0" workbookViewId="0" topLeftCell="A13">
      <selection activeCell="AI37" sqref="AI37"/>
    </sheetView>
  </sheetViews>
  <sheetFormatPr defaultColWidth="8.8515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44357</v>
      </c>
      <c r="G1" s="463" t="s">
        <v>97</v>
      </c>
      <c r="H1" s="464"/>
      <c r="I1" s="464"/>
      <c r="J1" s="464"/>
      <c r="N1" s="461">
        <f ca="1">TODAY()</f>
        <v>44357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B6" s="462">
        <v>1729</v>
      </c>
      <c r="C6" s="462">
        <v>2174</v>
      </c>
      <c r="D6" s="462">
        <v>1566</v>
      </c>
      <c r="E6" s="467">
        <f>(+D6-B6)/B6</f>
        <v>-0.09427414690572586</v>
      </c>
      <c r="F6" s="467">
        <f>(+D6-C6)/C6</f>
        <v>-0.2796688132474701</v>
      </c>
      <c r="H6" s="462">
        <v>1140</v>
      </c>
      <c r="I6" s="462">
        <v>1206</v>
      </c>
      <c r="J6" s="462">
        <v>1194</v>
      </c>
      <c r="K6" s="467">
        <f>(+J6-H6)/H6</f>
        <v>0.04736842105263158</v>
      </c>
      <c r="L6" s="467">
        <f>(+J6-I6)/I6</f>
        <v>-0.009950248756218905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aca="true" t="shared" si="0" ref="R6:R16">(+Q6-O6)/O6</f>
        <v>-0.09427414690572586</v>
      </c>
      <c r="S6" s="467">
        <f aca="true" t="shared" si="1" ref="S6:S16">(+Q6-P6)/P6</f>
        <v>-0.2796688132474701</v>
      </c>
      <c r="U6" s="462">
        <v>1140</v>
      </c>
      <c r="V6" s="462">
        <v>1206</v>
      </c>
      <c r="W6" s="462">
        <v>1194</v>
      </c>
      <c r="X6" s="467">
        <f aca="true" t="shared" si="2" ref="X6:X16">(+W6-U6)/U6</f>
        <v>0.04736842105263158</v>
      </c>
      <c r="Y6" s="467">
        <f aca="true" t="shared" si="3" ref="Y6:Y16">(+W6-V6)/V6</f>
        <v>-0.009950248756218905</v>
      </c>
    </row>
    <row r="7" spans="1:25" ht="12.75" customHeight="1">
      <c r="A7" s="462" t="s">
        <v>100</v>
      </c>
      <c r="B7" s="462">
        <v>2504</v>
      </c>
      <c r="C7" s="462">
        <v>2411</v>
      </c>
      <c r="D7" s="462">
        <v>2421</v>
      </c>
      <c r="E7" s="467">
        <f>(+D7-B7)/B7</f>
        <v>-0.03314696485623003</v>
      </c>
      <c r="F7" s="467">
        <f>(+D7-C7)/C7</f>
        <v>0.00414765657403567</v>
      </c>
      <c r="H7" s="462">
        <v>1476</v>
      </c>
      <c r="I7" s="462">
        <v>1675</v>
      </c>
      <c r="J7" s="462">
        <v>1712</v>
      </c>
      <c r="K7" s="467">
        <f>(+J7-H7)/H7</f>
        <v>0.15989159891598917</v>
      </c>
      <c r="L7" s="467">
        <f>(+J7-I7)/I7</f>
        <v>0.02208955223880597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0"/>
        <v>-0.03314696485623003</v>
      </c>
      <c r="S7" s="467">
        <f t="shared" si="1"/>
        <v>0.00414765657403567</v>
      </c>
      <c r="U7" s="462">
        <v>1476</v>
      </c>
      <c r="V7" s="462">
        <v>1675</v>
      </c>
      <c r="W7" s="462">
        <v>1712</v>
      </c>
      <c r="X7" s="467">
        <f t="shared" si="2"/>
        <v>0.15989159891598917</v>
      </c>
      <c r="Y7" s="467">
        <f t="shared" si="3"/>
        <v>0.02208955223880597</v>
      </c>
    </row>
    <row r="8" spans="1:25" ht="12.75" customHeight="1">
      <c r="A8" s="11" t="s">
        <v>101</v>
      </c>
      <c r="B8" s="11">
        <v>2834</v>
      </c>
      <c r="C8" s="11">
        <v>1892</v>
      </c>
      <c r="D8" s="11">
        <v>2707</v>
      </c>
      <c r="E8" s="606">
        <f>(+D8-B8)/B8</f>
        <v>-0.04481298517995766</v>
      </c>
      <c r="F8" s="606">
        <f>(+D8-C8)/C8</f>
        <v>0.4307610993657505</v>
      </c>
      <c r="G8" s="11"/>
      <c r="H8" s="11">
        <v>1862</v>
      </c>
      <c r="I8" s="11">
        <v>1692</v>
      </c>
      <c r="J8" s="11">
        <v>2009</v>
      </c>
      <c r="K8" s="606">
        <f>(+J8-H8)/H8</f>
        <v>0.07894736842105263</v>
      </c>
      <c r="L8" s="606">
        <f>(+J8-I8)/I8</f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0"/>
        <v>-0.04481298517995766</v>
      </c>
      <c r="S8" s="606">
        <f t="shared" si="1"/>
        <v>0.4307610993657505</v>
      </c>
      <c r="T8" s="11"/>
      <c r="U8" s="11">
        <v>1862</v>
      </c>
      <c r="V8" s="11">
        <v>1692</v>
      </c>
      <c r="W8" s="11">
        <v>2009</v>
      </c>
      <c r="X8" s="606">
        <f t="shared" si="2"/>
        <v>0.07894736842105263</v>
      </c>
      <c r="Y8" s="606">
        <f t="shared" si="3"/>
        <v>0.18735224586288415</v>
      </c>
    </row>
    <row r="9" spans="1:25" ht="12.75" customHeight="1">
      <c r="A9" s="462" t="s">
        <v>102</v>
      </c>
      <c r="B9" s="11">
        <v>3125</v>
      </c>
      <c r="C9" s="11">
        <v>2568</v>
      </c>
      <c r="D9" s="11">
        <v>2852</v>
      </c>
      <c r="E9" s="467">
        <f>(+D9-B9)/B9</f>
        <v>-0.08736</v>
      </c>
      <c r="F9" s="467">
        <f>(+D9-C9)/C9</f>
        <v>0.11059190031152648</v>
      </c>
      <c r="H9" s="11">
        <v>2240</v>
      </c>
      <c r="I9" s="11">
        <v>1683</v>
      </c>
      <c r="J9" s="11">
        <v>2171</v>
      </c>
      <c r="K9" s="467">
        <f>(+J9-H9)/H9</f>
        <v>-0.03080357142857143</v>
      </c>
      <c r="L9" s="467">
        <f>(+J9-I9)/I9</f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0"/>
        <v>-0.08736</v>
      </c>
      <c r="S9" s="467">
        <f t="shared" si="1"/>
        <v>0.11059190031152648</v>
      </c>
      <c r="U9" s="11">
        <v>2240</v>
      </c>
      <c r="V9" s="11">
        <v>1683</v>
      </c>
      <c r="W9" s="11">
        <v>2171</v>
      </c>
      <c r="X9" s="467">
        <f t="shared" si="2"/>
        <v>-0.03080357142857143</v>
      </c>
      <c r="Y9" s="467">
        <f t="shared" si="3"/>
        <v>0.28995840760546643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30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  <c r="AA13" s="621" t="s">
        <v>4985</v>
      </c>
      <c r="AB13" s="622"/>
      <c r="AC13" s="622"/>
      <c r="AD13" s="622"/>
    </row>
    <row r="14" spans="1:33" ht="1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  <c r="AA14" s="620" t="s">
        <v>4981</v>
      </c>
      <c r="AB14" s="623">
        <v>2020</v>
      </c>
      <c r="AC14" s="623">
        <v>2021</v>
      </c>
      <c r="AD14" s="623" t="s">
        <v>4982</v>
      </c>
      <c r="AE14" s="612"/>
      <c r="AF14" s="613"/>
      <c r="AG14" s="612"/>
    </row>
    <row r="15" spans="1:33" ht="1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  <c r="AA15" s="624" t="s">
        <v>10</v>
      </c>
      <c r="AB15" s="624">
        <v>826</v>
      </c>
      <c r="AC15" s="625">
        <v>1214</v>
      </c>
      <c r="AD15" s="635">
        <f>(AC15-AB15)/AB15</f>
        <v>0.46973365617433416</v>
      </c>
      <c r="AE15" s="614"/>
      <c r="AF15" s="613"/>
      <c r="AG15" s="615"/>
    </row>
    <row r="16" spans="1:33" ht="15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  <c r="AA16" s="626" t="s">
        <v>16</v>
      </c>
      <c r="AB16" s="626">
        <v>494</v>
      </c>
      <c r="AC16" s="626">
        <v>539</v>
      </c>
      <c r="AD16" s="635">
        <f>(AC16-AB16)/AB16</f>
        <v>0.09109311740890688</v>
      </c>
      <c r="AE16" s="616"/>
      <c r="AF16" s="613"/>
      <c r="AG16" s="617"/>
    </row>
    <row r="17" spans="6:33" ht="15" customHeight="1">
      <c r="F17" s="467"/>
      <c r="S17" s="467"/>
      <c r="AA17" s="624" t="s">
        <v>15</v>
      </c>
      <c r="AB17" s="624">
        <v>174</v>
      </c>
      <c r="AC17" s="624">
        <v>161</v>
      </c>
      <c r="AD17" s="635">
        <f>(AC17-AB17)/AB17</f>
        <v>-0.07471264367816093</v>
      </c>
      <c r="AE17" s="618"/>
      <c r="AF17" s="613"/>
      <c r="AG17" s="615"/>
    </row>
    <row r="18" spans="1:33" ht="15" customHeight="1" thickBot="1">
      <c r="A18" s="462" t="s">
        <v>110</v>
      </c>
      <c r="B18" s="462">
        <f>SUM(B5:B16)</f>
        <v>12248</v>
      </c>
      <c r="C18" s="462">
        <f>SUM(C5:C16)</f>
        <v>11008</v>
      </c>
      <c r="D18" s="462">
        <f>SUM(D5:D16)</f>
        <v>11257</v>
      </c>
      <c r="E18" s="467">
        <f>(+D18-B18)/B18</f>
        <v>-0.08091116917047682</v>
      </c>
      <c r="F18" s="467">
        <f>(+D18-C18)/C18</f>
        <v>0.022619912790697673</v>
      </c>
      <c r="H18" s="462">
        <f>SUM(H5:H16)</f>
        <v>7795</v>
      </c>
      <c r="I18" s="462">
        <f>SUM(I5:I16)</f>
        <v>7430</v>
      </c>
      <c r="J18" s="462">
        <f>SUM(J5:J16)</f>
        <v>8397</v>
      </c>
      <c r="K18" s="467">
        <f>(+J18-H18)/H18</f>
        <v>0.077228992944195</v>
      </c>
      <c r="L18" s="467">
        <f>(+J18-I18)/I18</f>
        <v>0.13014804845222072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11257</v>
      </c>
      <c r="R18" s="467">
        <f>(+Q18-O18)/O18</f>
        <v>-0.6091455157807021</v>
      </c>
      <c r="S18" s="467">
        <f>(+Q18-P18)/P18</f>
        <v>-0.5947658303034666</v>
      </c>
      <c r="U18" s="462">
        <f>SUM(U5:U16)</f>
        <v>21849</v>
      </c>
      <c r="V18" s="462">
        <f>SUM(V5:V16)</f>
        <v>23459</v>
      </c>
      <c r="W18" s="462">
        <f>SUM(W5:W16)</f>
        <v>8397</v>
      </c>
      <c r="X18" s="467">
        <f>(+W18-U18)/U18</f>
        <v>-0.6156803515035013</v>
      </c>
      <c r="Y18" s="467">
        <f>(+W18-V18)/V18</f>
        <v>-0.6420563536382625</v>
      </c>
      <c r="AA18" s="627" t="s">
        <v>11</v>
      </c>
      <c r="AB18" s="627">
        <v>104</v>
      </c>
      <c r="AC18" s="627">
        <v>115</v>
      </c>
      <c r="AD18" s="635">
        <f>(AC18-AB18)/AB18</f>
        <v>0.10576923076923077</v>
      </c>
      <c r="AE18" s="616"/>
      <c r="AF18" s="613"/>
      <c r="AG18" s="617"/>
    </row>
    <row r="19" spans="27:33" ht="15" customHeight="1">
      <c r="AA19" s="624" t="s">
        <v>4983</v>
      </c>
      <c r="AB19" s="628">
        <f>SUM(AB15:AB18)</f>
        <v>1598</v>
      </c>
      <c r="AC19" s="628">
        <f>SUM(AC15:AC18)</f>
        <v>2029</v>
      </c>
      <c r="AD19" s="635">
        <f>(AC19-AB19)/AB19</f>
        <v>0.26971214017521905</v>
      </c>
      <c r="AE19" s="614"/>
      <c r="AF19" s="613"/>
      <c r="AG19" s="615"/>
    </row>
    <row r="20" spans="7:33" ht="12.75" customHeight="1">
      <c r="G20" s="465" t="s">
        <v>3</v>
      </c>
      <c r="T20" s="465" t="s">
        <v>3</v>
      </c>
      <c r="AA20" s="629"/>
      <c r="AB20" s="629"/>
      <c r="AC20" s="629"/>
      <c r="AD20" s="629"/>
      <c r="AE20" s="619"/>
      <c r="AF20" s="619"/>
      <c r="AG20" s="619"/>
    </row>
    <row r="21" spans="27:33" ht="15" customHeight="1">
      <c r="AA21" s="624" t="s">
        <v>12</v>
      </c>
      <c r="AB21" s="624">
        <v>221</v>
      </c>
      <c r="AC21" s="624">
        <v>257</v>
      </c>
      <c r="AD21" s="635">
        <f>(AC21-AB21)/AB21</f>
        <v>0.16289592760180996</v>
      </c>
      <c r="AE21" s="613"/>
      <c r="AF21" s="618"/>
      <c r="AG21" s="613"/>
    </row>
    <row r="22" spans="2:33" ht="15" customHeigh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626" t="s">
        <v>8</v>
      </c>
      <c r="AB22" s="626">
        <v>170</v>
      </c>
      <c r="AC22" s="626">
        <v>211</v>
      </c>
      <c r="AD22" s="635">
        <f>(AC22-AB22)/AB22</f>
        <v>0.2411764705882353</v>
      </c>
      <c r="AE22" s="613"/>
      <c r="AF22" s="616"/>
      <c r="AG22" s="613"/>
    </row>
    <row r="23" spans="1:33" ht="15" customHeight="1" thickBo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  <c r="AA23" s="630" t="s">
        <v>14</v>
      </c>
      <c r="AB23" s="630">
        <v>129</v>
      </c>
      <c r="AC23" s="630">
        <v>185</v>
      </c>
      <c r="AD23" s="635">
        <f>(AC23-AB23)/AB23</f>
        <v>0.43410852713178294</v>
      </c>
      <c r="AE23" s="613"/>
      <c r="AF23" s="618"/>
      <c r="AG23" s="613"/>
    </row>
    <row r="24" spans="1:33" ht="15" customHeight="1">
      <c r="A24" s="466" t="s">
        <v>99</v>
      </c>
      <c r="B24" s="462">
        <v>1523</v>
      </c>
      <c r="C24" s="462">
        <v>1887</v>
      </c>
      <c r="D24" s="462">
        <v>1369</v>
      </c>
      <c r="E24" s="467">
        <f>(+D24-B24)/B24</f>
        <v>-0.10111621799080761</v>
      </c>
      <c r="F24" s="467">
        <f>(+D24-C24)/C24</f>
        <v>-0.27450980392156865</v>
      </c>
      <c r="H24" s="462">
        <v>1039</v>
      </c>
      <c r="I24" s="462">
        <v>1116</v>
      </c>
      <c r="J24" s="462">
        <v>1108</v>
      </c>
      <c r="K24" s="467">
        <f>(+J24-H24)/H24</f>
        <v>0.06641000962463908</v>
      </c>
      <c r="L24" s="467">
        <f>(+J24-I24)/I24</f>
        <v>-0.007168458781362007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aca="true" t="shared" si="4" ref="R24:R34">(+Q24-O24)/O24</f>
        <v>-0.10111621799080761</v>
      </c>
      <c r="S24" s="467">
        <f aca="true" t="shared" si="5" ref="S24:S34">(+Q24-P24)/P24</f>
        <v>-0.27450980392156865</v>
      </c>
      <c r="U24" s="462">
        <v>1039</v>
      </c>
      <c r="V24" s="462">
        <v>1116</v>
      </c>
      <c r="W24" s="462">
        <v>1108</v>
      </c>
      <c r="X24" s="467">
        <f aca="true" t="shared" si="6" ref="X24:X34">(+W24-U24)/U24</f>
        <v>0.06641000962463908</v>
      </c>
      <c r="Y24" s="467">
        <f aca="true" t="shared" si="7" ref="Y24:Y34">(+W24-V24)/V24</f>
        <v>-0.007168458781362007</v>
      </c>
      <c r="AA24" s="631" t="s">
        <v>4984</v>
      </c>
      <c r="AB24" s="636">
        <f>SUM(AB19:AB23)</f>
        <v>2118</v>
      </c>
      <c r="AC24" s="636">
        <f>SUM(AC19:AC23)</f>
        <v>2682</v>
      </c>
      <c r="AD24" s="635">
        <f>(AC24-AB24)/AB24</f>
        <v>0.26628895184135976</v>
      </c>
      <c r="AE24" s="613"/>
      <c r="AF24" s="618"/>
      <c r="AG24" s="613"/>
    </row>
    <row r="25" spans="1:25" ht="12.75" customHeight="1">
      <c r="A25" s="466" t="s">
        <v>100</v>
      </c>
      <c r="B25" s="462">
        <v>2279</v>
      </c>
      <c r="C25" s="462">
        <v>2184</v>
      </c>
      <c r="D25" s="462">
        <v>2210</v>
      </c>
      <c r="E25" s="467">
        <f>(+D25-B25)/B25</f>
        <v>-0.030276437033786747</v>
      </c>
      <c r="F25" s="467">
        <f>(+D25-C25)/C25</f>
        <v>0.011904761904761904</v>
      </c>
      <c r="H25" s="462">
        <v>1402</v>
      </c>
      <c r="I25" s="462">
        <v>1581</v>
      </c>
      <c r="J25" s="462">
        <v>1593</v>
      </c>
      <c r="K25" s="467">
        <f>(+J25-H25)/H25</f>
        <v>0.1362339514978602</v>
      </c>
      <c r="L25" s="467">
        <f>(+J25-I25)/I25</f>
        <v>0.007590132827324478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4"/>
        <v>-0.030276437033786747</v>
      </c>
      <c r="S25" s="467">
        <f t="shared" si="5"/>
        <v>0.011904761904761904</v>
      </c>
      <c r="U25" s="462">
        <v>1402</v>
      </c>
      <c r="V25" s="462">
        <v>1581</v>
      </c>
      <c r="W25" s="462">
        <v>1593</v>
      </c>
      <c r="X25" s="467">
        <f t="shared" si="6"/>
        <v>0.1362339514978602</v>
      </c>
      <c r="Y25" s="467">
        <f t="shared" si="7"/>
        <v>0.007590132827324478</v>
      </c>
    </row>
    <row r="26" spans="1:27" ht="12.75" customHeight="1" thickBot="1">
      <c r="A26" s="462" t="s">
        <v>101</v>
      </c>
      <c r="B26" s="11">
        <v>2617</v>
      </c>
      <c r="C26" s="11">
        <v>1732</v>
      </c>
      <c r="D26" s="11">
        <v>2539</v>
      </c>
      <c r="E26" s="467">
        <f>(+D26-B26)/B26</f>
        <v>-0.02980512036683225</v>
      </c>
      <c r="F26" s="467">
        <f>(+D26-C26)/C26</f>
        <v>0.4659353348729792</v>
      </c>
      <c r="H26" s="11">
        <v>1757</v>
      </c>
      <c r="I26" s="11">
        <v>1596</v>
      </c>
      <c r="J26" s="11">
        <v>1840</v>
      </c>
      <c r="K26" s="467">
        <f>(+J26-H26)/H26</f>
        <v>0.04723961297666477</v>
      </c>
      <c r="L26" s="467">
        <f>(+J26-I26)/I26</f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4"/>
        <v>-0.02980512036683225</v>
      </c>
      <c r="S26" s="467">
        <f t="shared" si="5"/>
        <v>0.4659353348729792</v>
      </c>
      <c r="U26" s="11">
        <v>1757</v>
      </c>
      <c r="V26" s="11">
        <v>1596</v>
      </c>
      <c r="W26" s="11">
        <v>1840</v>
      </c>
      <c r="X26" s="467">
        <f t="shared" si="6"/>
        <v>0.04723961297666477</v>
      </c>
      <c r="Y26" s="467">
        <f t="shared" si="7"/>
        <v>0.15288220551378445</v>
      </c>
      <c r="AA26" s="11" t="s">
        <v>4986</v>
      </c>
    </row>
    <row r="27" spans="1:30" ht="12.75" customHeight="1" thickTop="1">
      <c r="A27" s="462" t="s">
        <v>102</v>
      </c>
      <c r="B27" s="11">
        <v>2922</v>
      </c>
      <c r="C27" s="11">
        <v>2345</v>
      </c>
      <c r="D27" s="11">
        <v>2646</v>
      </c>
      <c r="E27" s="467">
        <f>(+D27-B27)/B27</f>
        <v>-0.0944558521560575</v>
      </c>
      <c r="F27" s="467">
        <f>(+D27-C27)/C27</f>
        <v>0.12835820895522387</v>
      </c>
      <c r="H27" s="11">
        <v>2136</v>
      </c>
      <c r="I27" s="11">
        <v>1598</v>
      </c>
      <c r="J27" s="11">
        <v>2029</v>
      </c>
      <c r="K27" s="467">
        <f>(+J27-H27)/H27</f>
        <v>-0.050093632958801496</v>
      </c>
      <c r="L27" s="467">
        <f>(+J27-I27)/I27</f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4"/>
        <v>-0.0944558521560575</v>
      </c>
      <c r="S27" s="467">
        <f t="shared" si="5"/>
        <v>0.12835820895522387</v>
      </c>
      <c r="U27" s="11">
        <v>2136</v>
      </c>
      <c r="V27" s="11">
        <v>1598</v>
      </c>
      <c r="W27" s="11">
        <v>2029</v>
      </c>
      <c r="X27" s="467">
        <f t="shared" si="6"/>
        <v>-0.050093632958801496</v>
      </c>
      <c r="Y27" s="467">
        <f t="shared" si="7"/>
        <v>0.26971214017521905</v>
      </c>
      <c r="AA27" s="632" t="s">
        <v>4981</v>
      </c>
      <c r="AB27" s="633">
        <v>2020</v>
      </c>
      <c r="AC27" s="633">
        <v>2021</v>
      </c>
      <c r="AD27" s="634" t="s">
        <v>4982</v>
      </c>
    </row>
    <row r="28" spans="1:30" ht="12.7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  <c r="AA28" s="607" t="s">
        <v>10</v>
      </c>
      <c r="AB28" s="608">
        <v>1288</v>
      </c>
      <c r="AC28" s="608">
        <v>1586</v>
      </c>
      <c r="AD28" s="635">
        <f>(AC28-AB28)/AB28</f>
        <v>0.23136645962732919</v>
      </c>
    </row>
    <row r="29" spans="1:30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  <c r="AA29" s="609" t="s">
        <v>16</v>
      </c>
      <c r="AB29" s="609">
        <v>692</v>
      </c>
      <c r="AC29" s="609">
        <v>652</v>
      </c>
      <c r="AD29" s="635">
        <f>(AC29-AB29)/AB29</f>
        <v>-0.057803468208092484</v>
      </c>
    </row>
    <row r="30" spans="1:30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  <c r="AA30" s="607" t="s">
        <v>15</v>
      </c>
      <c r="AB30" s="607">
        <v>206</v>
      </c>
      <c r="AC30" s="607">
        <v>249</v>
      </c>
      <c r="AD30" s="635">
        <f>(AC30-AB30)/AB30</f>
        <v>0.2087378640776699</v>
      </c>
    </row>
    <row r="31" spans="1:30" ht="12.75" customHeight="1" thickBo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  <c r="AA31" s="610" t="s">
        <v>11</v>
      </c>
      <c r="AB31" s="610">
        <v>159</v>
      </c>
      <c r="AC31" s="610">
        <v>159</v>
      </c>
      <c r="AD31" s="635">
        <f>(AC31-AB31)/AB31</f>
        <v>0</v>
      </c>
    </row>
    <row r="32" spans="1:30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  <c r="AA32" s="607" t="s">
        <v>4983</v>
      </c>
      <c r="AB32" s="608">
        <f>SUM(AB28:AB31)</f>
        <v>2345</v>
      </c>
      <c r="AC32" s="608">
        <f>SUM(AC28:AC31)</f>
        <v>2646</v>
      </c>
      <c r="AD32" s="635">
        <f>(AC32-AB32)/AB32</f>
        <v>0.12835820895522387</v>
      </c>
    </row>
    <row r="33" spans="1:30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  <c r="AA33" s="637"/>
      <c r="AB33" s="637"/>
      <c r="AC33" s="637"/>
      <c r="AD33" s="637"/>
    </row>
    <row r="34" spans="1:30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  <c r="AA34" s="607" t="s">
        <v>12</v>
      </c>
      <c r="AB34" s="607">
        <v>292</v>
      </c>
      <c r="AC34" s="607">
        <v>368</v>
      </c>
      <c r="AD34" s="635">
        <f>(AC34-AB34)/AB34</f>
        <v>0.2602739726027397</v>
      </c>
    </row>
    <row r="35" spans="27:30" ht="12.75" customHeight="1">
      <c r="AA35" s="609" t="s">
        <v>8</v>
      </c>
      <c r="AB35" s="609">
        <v>233</v>
      </c>
      <c r="AC35" s="609">
        <v>279</v>
      </c>
      <c r="AD35" s="635">
        <f>(AC35-AB35)/AB35</f>
        <v>0.19742489270386265</v>
      </c>
    </row>
    <row r="36" spans="1:30" ht="12.75" customHeight="1" thickBot="1">
      <c r="A36" s="462" t="s">
        <v>110</v>
      </c>
      <c r="B36" s="462">
        <f>SUM(B23:B34)</f>
        <v>11008</v>
      </c>
      <c r="C36" s="462">
        <f>SUM(C23:C34)</f>
        <v>9810</v>
      </c>
      <c r="D36" s="462">
        <f>SUM(D23:D34)</f>
        <v>10250</v>
      </c>
      <c r="E36" s="467">
        <f>(+D36-B36)/B36</f>
        <v>-0.06885901162790697</v>
      </c>
      <c r="F36" s="467">
        <f>(+D36-C36)/C36</f>
        <v>0.04485219164118247</v>
      </c>
      <c r="H36" s="462">
        <f>SUM(H23:H34)</f>
        <v>7342</v>
      </c>
      <c r="I36" s="462">
        <f>SUM(I23:I34)</f>
        <v>6983</v>
      </c>
      <c r="J36" s="462">
        <f>SUM(J23:J34)</f>
        <v>7759</v>
      </c>
      <c r="K36" s="467">
        <f>(+J36-H36)/H36</f>
        <v>0.05679651321165895</v>
      </c>
      <c r="L36" s="467">
        <f>(+J36-I36)/I36</f>
        <v>0.11112702276958328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10250</v>
      </c>
      <c r="R36" s="467">
        <f>(+Q36-O36)/O36</f>
        <v>-0.6052530231841639</v>
      </c>
      <c r="S36" s="467">
        <f>(+Q36-P36)/P36</f>
        <v>-0.5929470632619832</v>
      </c>
      <c r="U36" s="462">
        <f>SUM(U23:U34)</f>
        <v>20683</v>
      </c>
      <c r="V36" s="462">
        <f>SUM(V23:V34)</f>
        <v>21939</v>
      </c>
      <c r="W36" s="462">
        <f>SUM(W23:W34)</f>
        <v>7759</v>
      </c>
      <c r="X36" s="467">
        <f>(+W36-U36)/U36</f>
        <v>-0.6248609969540202</v>
      </c>
      <c r="Y36" s="467">
        <f>(+W36-V36)/V36</f>
        <v>-0.6463375723597247</v>
      </c>
      <c r="AA36" s="611" t="s">
        <v>14</v>
      </c>
      <c r="AB36" s="611">
        <v>186</v>
      </c>
      <c r="AC36" s="611">
        <v>244</v>
      </c>
      <c r="AD36" s="635">
        <f>(AC36-AB36)/AB36</f>
        <v>0.3118279569892473</v>
      </c>
    </row>
    <row r="37" spans="5:30" ht="12.75" customHeight="1">
      <c r="E37" s="467"/>
      <c r="R37" s="467"/>
      <c r="AA37" s="609" t="s">
        <v>4984</v>
      </c>
      <c r="AB37" s="638">
        <f>SUM(AB32:AB36)</f>
        <v>3056</v>
      </c>
      <c r="AC37" s="638">
        <f>SUM(AC32:AC36)</f>
        <v>3537</v>
      </c>
      <c r="AD37" s="635">
        <f>(AC37-AB37)/AB37</f>
        <v>0.1573952879581152</v>
      </c>
    </row>
    <row r="38" ht="12.75" customHeight="1"/>
    <row r="39" spans="1:20" ht="12.75" customHeight="1">
      <c r="A39" s="461"/>
      <c r="G39" s="465" t="s">
        <v>111</v>
      </c>
      <c r="N39" s="461"/>
      <c r="T39" s="465" t="s">
        <v>111</v>
      </c>
    </row>
    <row r="40" spans="1:20" ht="12.75" customHeight="1">
      <c r="A40" s="461">
        <f ca="1">TODAY()</f>
        <v>44357</v>
      </c>
      <c r="G40" s="465" t="s">
        <v>3</v>
      </c>
      <c r="N40" s="461">
        <f ca="1">TODAY()</f>
        <v>44357</v>
      </c>
      <c r="T40" s="465" t="s">
        <v>3</v>
      </c>
    </row>
    <row r="41" ht="12.75" customHeight="1"/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B44" s="462">
        <v>886</v>
      </c>
      <c r="C44" s="462">
        <v>1082</v>
      </c>
      <c r="D44" s="462">
        <v>812</v>
      </c>
      <c r="E44" s="467">
        <f>(+D44-B44)/B44</f>
        <v>-0.0835214446952596</v>
      </c>
      <c r="F44" s="467">
        <f>(+D44-C44)/C44</f>
        <v>-0.24953789279112754</v>
      </c>
      <c r="H44" s="462">
        <v>625</v>
      </c>
      <c r="I44" s="462">
        <v>641</v>
      </c>
      <c r="J44" s="462">
        <v>700</v>
      </c>
      <c r="K44" s="467">
        <f>(+J44-H44)/H44</f>
        <v>0.12</v>
      </c>
      <c r="L44" s="467">
        <f>(+J44-I44)/I44</f>
        <v>0.09204368174726989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aca="true" t="shared" si="8" ref="R44:R54">(+Q44-O44)/O44</f>
        <v>-0.0835214446952596</v>
      </c>
      <c r="S44" s="467">
        <f aca="true" t="shared" si="9" ref="S44:S54">(+Q44-P44)/P44</f>
        <v>-0.24953789279112754</v>
      </c>
      <c r="U44" s="462">
        <v>625</v>
      </c>
      <c r="V44" s="462">
        <v>641</v>
      </c>
      <c r="W44" s="462">
        <v>700</v>
      </c>
      <c r="X44" s="467">
        <f aca="true" t="shared" si="10" ref="X44:X54">(+W44-U44)/U44</f>
        <v>0.12</v>
      </c>
      <c r="Y44" s="467">
        <f aca="true" t="shared" si="11" ref="Y44:Y54">(+W44-V44)/V44</f>
        <v>0.09204368174726989</v>
      </c>
    </row>
    <row r="45" spans="1:25" ht="12.75" customHeight="1">
      <c r="A45" s="462" t="s">
        <v>100</v>
      </c>
      <c r="B45" s="462">
        <v>1262</v>
      </c>
      <c r="C45" s="462">
        <v>1182</v>
      </c>
      <c r="D45" s="462">
        <v>1307</v>
      </c>
      <c r="E45" s="467">
        <f>(+D45-B45)/B45</f>
        <v>0.03565768621236133</v>
      </c>
      <c r="F45" s="467">
        <f>(+D45-C45)/C45</f>
        <v>0.10575296108291032</v>
      </c>
      <c r="H45" s="462">
        <v>820</v>
      </c>
      <c r="I45" s="462">
        <v>900</v>
      </c>
      <c r="J45" s="462">
        <v>959</v>
      </c>
      <c r="K45" s="467">
        <f>(+J45-H45)/H45</f>
        <v>0.16951219512195123</v>
      </c>
      <c r="L45" s="467">
        <f>(+J45-I45)/I45</f>
        <v>0.06555555555555556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8"/>
        <v>0.03565768621236133</v>
      </c>
      <c r="S45" s="467">
        <f t="shared" si="9"/>
        <v>0.10575296108291032</v>
      </c>
      <c r="U45" s="462">
        <v>820</v>
      </c>
      <c r="V45" s="462">
        <v>900</v>
      </c>
      <c r="W45" s="462">
        <v>959</v>
      </c>
      <c r="X45" s="467">
        <f t="shared" si="10"/>
        <v>0.16951219512195123</v>
      </c>
      <c r="Y45" s="467">
        <f t="shared" si="11"/>
        <v>0.06555555555555556</v>
      </c>
    </row>
    <row r="46" spans="1:25" ht="12.75" customHeight="1">
      <c r="A46" s="462" t="s">
        <v>101</v>
      </c>
      <c r="B46" s="11">
        <v>1430</v>
      </c>
      <c r="C46" s="11">
        <v>924</v>
      </c>
      <c r="D46" s="11">
        <v>1464</v>
      </c>
      <c r="E46" s="467">
        <f>(+D46-B46)/B46</f>
        <v>0.023776223776223775</v>
      </c>
      <c r="F46" s="467">
        <f>(+D46-C46)/C46</f>
        <v>0.5844155844155844</v>
      </c>
      <c r="H46" s="11">
        <v>1001</v>
      </c>
      <c r="I46" s="11">
        <v>882</v>
      </c>
      <c r="J46" s="11">
        <v>1067</v>
      </c>
      <c r="K46" s="467">
        <f>(+J46-H46)/H46</f>
        <v>0.06593406593406594</v>
      </c>
      <c r="L46" s="467">
        <f>(+J46-I46)/I46</f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8"/>
        <v>0.023776223776223775</v>
      </c>
      <c r="S46" s="467">
        <f t="shared" si="9"/>
        <v>0.5844155844155844</v>
      </c>
      <c r="U46" s="11">
        <v>1001</v>
      </c>
      <c r="V46" s="11">
        <v>882</v>
      </c>
      <c r="W46" s="11">
        <v>1067</v>
      </c>
      <c r="X46" s="467">
        <f t="shared" si="10"/>
        <v>0.06593406593406594</v>
      </c>
      <c r="Y46" s="467">
        <f t="shared" si="11"/>
        <v>0.20975056689342403</v>
      </c>
    </row>
    <row r="47" spans="1:25" ht="12.75" customHeight="1">
      <c r="A47" s="462" t="s">
        <v>102</v>
      </c>
      <c r="B47" s="11">
        <v>1564</v>
      </c>
      <c r="C47" s="11">
        <v>1288</v>
      </c>
      <c r="D47" s="11">
        <v>1586</v>
      </c>
      <c r="E47" s="467">
        <f>(+D47-B47)/B47</f>
        <v>0.014066496163682864</v>
      </c>
      <c r="F47" s="467">
        <f>(+D47-C47)/C47</f>
        <v>0.23136645962732919</v>
      </c>
      <c r="H47" s="11">
        <v>1194</v>
      </c>
      <c r="I47" s="11">
        <v>826</v>
      </c>
      <c r="J47" s="11">
        <v>1214</v>
      </c>
      <c r="K47" s="467">
        <f>(+J47-H47)/H47</f>
        <v>0.01675041876046901</v>
      </c>
      <c r="L47" s="467">
        <f>(+J47-I47)/I47</f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8"/>
        <v>0.014066496163682864</v>
      </c>
      <c r="S47" s="467">
        <f t="shared" si="9"/>
        <v>0.23136645962732919</v>
      </c>
      <c r="U47" s="11">
        <v>1194</v>
      </c>
      <c r="V47" s="11">
        <v>826</v>
      </c>
      <c r="W47" s="11">
        <v>1214</v>
      </c>
      <c r="X47" s="467">
        <f t="shared" si="10"/>
        <v>0.01675041876046901</v>
      </c>
      <c r="Y47" s="467">
        <f t="shared" si="11"/>
        <v>0.46973365617433416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6123</v>
      </c>
      <c r="C56" s="462">
        <f>SUM(C43:C54)</f>
        <v>5417</v>
      </c>
      <c r="D56" s="462">
        <f>SUM(D43:D54)</f>
        <v>6116</v>
      </c>
      <c r="E56" s="467">
        <f>(+D56-B56)/B56</f>
        <v>-0.0011432304425935</v>
      </c>
      <c r="F56" s="467">
        <f>(+D56-C56)/C56</f>
        <v>0.1290382130330441</v>
      </c>
      <c r="H56" s="462">
        <f>SUM(H43:H54)</f>
        <v>4262</v>
      </c>
      <c r="I56" s="462">
        <f>SUM(I43:I54)</f>
        <v>3879</v>
      </c>
      <c r="J56" s="462">
        <f>SUM(J43:J54)</f>
        <v>4648</v>
      </c>
      <c r="K56" s="467">
        <f>(+J56-H56)/H56</f>
        <v>0.09056780854059127</v>
      </c>
      <c r="L56" s="467">
        <f>(+J56-I56)/I56</f>
        <v>0.19824697086878063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6116</v>
      </c>
      <c r="R56" s="467">
        <f>(+Q56-O56)/O56</f>
        <v>-0.5811245805081844</v>
      </c>
      <c r="S56" s="467">
        <f>(+Q56-P56)/P56</f>
        <v>-0.5752777777777778</v>
      </c>
      <c r="U56" s="462">
        <f>SUM(U43:U54)</f>
        <v>11401</v>
      </c>
      <c r="V56" s="462">
        <f>SUM(V43:V54)</f>
        <v>12019</v>
      </c>
      <c r="W56" s="462">
        <f>SUM(W43:W54)</f>
        <v>4648</v>
      </c>
      <c r="X56" s="467">
        <f>(+W56-U56)/U56</f>
        <v>-0.5923164634681168</v>
      </c>
      <c r="Y56" s="467">
        <f>(+W56-V56)/V56</f>
        <v>-0.6132789749563191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B63" s="462">
        <v>407</v>
      </c>
      <c r="C63" s="462">
        <v>508</v>
      </c>
      <c r="D63" s="462">
        <v>353</v>
      </c>
      <c r="E63" s="467">
        <f>(+D63-B63)/B63</f>
        <v>-0.13267813267813267</v>
      </c>
      <c r="F63" s="467">
        <f>(+D63-C63)/C63</f>
        <v>-0.3051181102362205</v>
      </c>
      <c r="H63" s="462">
        <v>281</v>
      </c>
      <c r="I63" s="462">
        <v>304</v>
      </c>
      <c r="J63" s="462">
        <v>245</v>
      </c>
      <c r="K63" s="467">
        <f>(+J63-H63)/H63</f>
        <v>-0.12811387900355872</v>
      </c>
      <c r="L63" s="467">
        <f>(+J63-I63)/I63</f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aca="true" t="shared" si="12" ref="R63:R73">(+Q63-O63)/O63</f>
        <v>-0.13267813267813267</v>
      </c>
      <c r="S63" s="467">
        <f aca="true" t="shared" si="13" ref="S63:S73">(+Q63-P63)/P63</f>
        <v>-0.3051181102362205</v>
      </c>
      <c r="U63" s="462">
        <v>281</v>
      </c>
      <c r="V63" s="462">
        <v>304</v>
      </c>
      <c r="W63" s="462">
        <v>245</v>
      </c>
      <c r="X63" s="467">
        <f aca="true" t="shared" si="14" ref="X63:X73">(+W63-U63)/U63</f>
        <v>-0.12811387900355872</v>
      </c>
      <c r="Y63" s="467">
        <f aca="true" t="shared" si="15" ref="Y63:Y73">(+W63-V63)/V63</f>
        <v>-0.19407894736842105</v>
      </c>
    </row>
    <row r="64" spans="1:25" ht="12.75" customHeight="1">
      <c r="A64" s="462" t="s">
        <v>100</v>
      </c>
      <c r="B64" s="462">
        <v>663</v>
      </c>
      <c r="C64" s="462">
        <v>630</v>
      </c>
      <c r="D64" s="462">
        <v>567</v>
      </c>
      <c r="E64" s="467">
        <f>(+D64-B64)/B64</f>
        <v>-0.14479638009049775</v>
      </c>
      <c r="F64" s="467">
        <f>(+D64-C64)/C64</f>
        <v>-0.1</v>
      </c>
      <c r="H64" s="462">
        <v>357</v>
      </c>
      <c r="I64" s="462">
        <v>451</v>
      </c>
      <c r="J64" s="462">
        <v>386</v>
      </c>
      <c r="K64" s="467">
        <f>(+J64-H64)/H64</f>
        <v>0.08123249299719888</v>
      </c>
      <c r="L64" s="467">
        <f>(+J64-I64)/I64</f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12"/>
        <v>-0.14479638009049775</v>
      </c>
      <c r="S64" s="467">
        <f t="shared" si="13"/>
        <v>-0.1</v>
      </c>
      <c r="U64" s="462">
        <v>357</v>
      </c>
      <c r="V64" s="462">
        <v>451</v>
      </c>
      <c r="W64" s="462">
        <v>386</v>
      </c>
      <c r="X64" s="467">
        <f t="shared" si="14"/>
        <v>0.08123249299719888</v>
      </c>
      <c r="Y64" s="467">
        <f t="shared" si="15"/>
        <v>-0.14412416851441243</v>
      </c>
    </row>
    <row r="65" spans="1:25" ht="12.75" customHeight="1">
      <c r="A65" s="462" t="s">
        <v>101</v>
      </c>
      <c r="B65" s="11">
        <v>772</v>
      </c>
      <c r="C65" s="11">
        <v>525</v>
      </c>
      <c r="D65" s="11">
        <v>702</v>
      </c>
      <c r="E65" s="467">
        <f>(+D65-B65)/B65</f>
        <v>-0.09067357512953368</v>
      </c>
      <c r="F65" s="467">
        <f>(+D65-C65)/C65</f>
        <v>0.33714285714285713</v>
      </c>
      <c r="H65" s="11">
        <v>505</v>
      </c>
      <c r="I65" s="11">
        <v>467</v>
      </c>
      <c r="J65" s="11">
        <v>487</v>
      </c>
      <c r="K65" s="467">
        <f>(+J65-H65)/H65</f>
        <v>-0.03564356435643564</v>
      </c>
      <c r="L65" s="467">
        <f>(+J65-I65)/I65</f>
        <v>0.042826552462526764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12"/>
        <v>-0.09067357512953368</v>
      </c>
      <c r="S65" s="467">
        <f t="shared" si="13"/>
        <v>0.33714285714285713</v>
      </c>
      <c r="U65" s="11">
        <v>505</v>
      </c>
      <c r="V65" s="11">
        <v>467</v>
      </c>
      <c r="W65" s="11">
        <v>487</v>
      </c>
      <c r="X65" s="467">
        <f t="shared" si="14"/>
        <v>-0.03564356435643564</v>
      </c>
      <c r="Y65" s="467">
        <f t="shared" si="15"/>
        <v>0.042826552462526764</v>
      </c>
    </row>
    <row r="66" spans="1:25" ht="12.75" customHeight="1">
      <c r="A66" s="462" t="s">
        <v>102</v>
      </c>
      <c r="B66" s="11">
        <v>880</v>
      </c>
      <c r="C66" s="11">
        <v>692</v>
      </c>
      <c r="D66" s="11">
        <v>652</v>
      </c>
      <c r="E66" s="467">
        <f>(+D66-B66)/B66</f>
        <v>-0.2590909090909091</v>
      </c>
      <c r="F66" s="467">
        <f>(+D66-C66)/C66</f>
        <v>-0.057803468208092484</v>
      </c>
      <c r="H66" s="11">
        <v>589</v>
      </c>
      <c r="I66" s="11">
        <v>494</v>
      </c>
      <c r="J66" s="11">
        <v>539</v>
      </c>
      <c r="K66" s="467">
        <f>(+J66-H66)/H66</f>
        <v>-0.08488964346349745</v>
      </c>
      <c r="L66" s="467">
        <f>(+J66-I66)/I66</f>
        <v>0.09109311740890688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12"/>
        <v>-0.2590909090909091</v>
      </c>
      <c r="S66" s="467">
        <f t="shared" si="13"/>
        <v>-0.057803468208092484</v>
      </c>
      <c r="U66" s="11">
        <v>589</v>
      </c>
      <c r="V66" s="11">
        <v>494</v>
      </c>
      <c r="W66" s="11">
        <v>539</v>
      </c>
      <c r="X66" s="467">
        <f t="shared" si="14"/>
        <v>-0.08488964346349745</v>
      </c>
      <c r="Y66" s="467">
        <f t="shared" si="15"/>
        <v>0.09109311740890688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3163</v>
      </c>
      <c r="C75" s="462">
        <f>SUM(C62:C73)</f>
        <v>2827</v>
      </c>
      <c r="D75" s="462">
        <f>SUM(D62:D73)</f>
        <v>2580</v>
      </c>
      <c r="E75" s="467">
        <f>(+D75-B75)/B75</f>
        <v>-0.1843186847929181</v>
      </c>
      <c r="F75" s="467">
        <f>(+D75-C75)/C75</f>
        <v>-0.08737177219667493</v>
      </c>
      <c r="H75" s="462">
        <f>SUM(H62:H73)</f>
        <v>1994</v>
      </c>
      <c r="I75" s="462">
        <f>SUM(I62:I73)</f>
        <v>2009</v>
      </c>
      <c r="J75" s="462">
        <f>SUM(J62:J73)</f>
        <v>1958</v>
      </c>
      <c r="K75" s="467">
        <f>(+J75-H75)/H75</f>
        <v>-0.01805416248746239</v>
      </c>
      <c r="L75" s="467">
        <f>(+J75-I75)/I75</f>
        <v>-0.02538576406172225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2580</v>
      </c>
      <c r="R75" s="467">
        <f>(+Q75-O75)/O75</f>
        <v>-0.6447748864105741</v>
      </c>
      <c r="S75" s="467">
        <f>(+Q75-P75)/P75</f>
        <v>-0.6243447874199185</v>
      </c>
      <c r="U75" s="462">
        <f>SUM(U62:U73)</f>
        <v>5930</v>
      </c>
      <c r="V75" s="462">
        <f>SUM(V62:V73)</f>
        <v>6298</v>
      </c>
      <c r="W75" s="462">
        <f>SUM(W62:W73)</f>
        <v>1958</v>
      </c>
      <c r="X75" s="467">
        <f>(+W75-U75)/U75</f>
        <v>-0.6698145025295109</v>
      </c>
      <c r="Y75" s="467">
        <f>(+W75-V75)/V75</f>
        <v>-0.6891076532232455</v>
      </c>
    </row>
    <row r="76" ht="12.75" customHeight="1"/>
    <row r="77" spans="1:20" ht="12.75" customHeight="1">
      <c r="A77" s="461">
        <f ca="1">TODAY()</f>
        <v>44357</v>
      </c>
      <c r="G77" s="465" t="s">
        <v>113</v>
      </c>
      <c r="N77" s="461">
        <f ca="1">TODAY()</f>
        <v>44357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B82" s="462">
        <v>99</v>
      </c>
      <c r="C82" s="462">
        <v>119</v>
      </c>
      <c r="D82" s="462">
        <v>81</v>
      </c>
      <c r="E82" s="467">
        <f>(+D82-B82)/B82</f>
        <v>-0.18181818181818182</v>
      </c>
      <c r="F82" s="467">
        <f>(+D82-C82)/C82</f>
        <v>-0.31932773109243695</v>
      </c>
      <c r="H82" s="462">
        <v>53</v>
      </c>
      <c r="I82" s="462">
        <v>72</v>
      </c>
      <c r="J82" s="462">
        <v>63</v>
      </c>
      <c r="K82" s="467">
        <f>(+J82-H82)/H82</f>
        <v>0.18867924528301888</v>
      </c>
      <c r="L82" s="467">
        <f>(+J82-I82)/I82</f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aca="true" t="shared" si="16" ref="R82:R92">(+Q82-O82)/O82</f>
        <v>-0.18181818181818182</v>
      </c>
      <c r="S82" s="467">
        <f aca="true" t="shared" si="17" ref="S82:S92">(+Q82-P82)/P82</f>
        <v>-0.31932773109243695</v>
      </c>
      <c r="U82" s="462">
        <v>53</v>
      </c>
      <c r="V82" s="462">
        <v>72</v>
      </c>
      <c r="W82" s="462">
        <v>63</v>
      </c>
      <c r="X82" s="467">
        <f aca="true" t="shared" si="18" ref="X82:X92">(+W82-U82)/U82</f>
        <v>0.18867924528301888</v>
      </c>
      <c r="Y82" s="467">
        <f aca="true" t="shared" si="19" ref="Y82:Y92">(+W82-V82)/V82</f>
        <v>-0.125</v>
      </c>
    </row>
    <row r="83" spans="1:25" ht="12.75" customHeight="1">
      <c r="A83" s="462" t="s">
        <v>100</v>
      </c>
      <c r="B83" s="462">
        <v>139</v>
      </c>
      <c r="C83" s="462">
        <v>159</v>
      </c>
      <c r="D83" s="462">
        <v>135</v>
      </c>
      <c r="E83" s="467">
        <f>(+D83-B83)/B83</f>
        <v>-0.02877697841726619</v>
      </c>
      <c r="F83" s="467">
        <f>(+D83-C83)/C83</f>
        <v>-0.1509433962264151</v>
      </c>
      <c r="H83" s="462">
        <v>96</v>
      </c>
      <c r="I83" s="462">
        <v>94</v>
      </c>
      <c r="J83" s="462">
        <v>97</v>
      </c>
      <c r="K83" s="467">
        <f>(+J83-H83)/H83</f>
        <v>0.010416666666666666</v>
      </c>
      <c r="L83" s="467">
        <f>(+J83-I83)/I83</f>
        <v>0.031914893617021274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16"/>
        <v>-0.02877697841726619</v>
      </c>
      <c r="S83" s="467">
        <f t="shared" si="17"/>
        <v>-0.1509433962264151</v>
      </c>
      <c r="U83" s="462">
        <v>96</v>
      </c>
      <c r="V83" s="462">
        <v>94</v>
      </c>
      <c r="W83" s="462">
        <v>97</v>
      </c>
      <c r="X83" s="467">
        <f t="shared" si="18"/>
        <v>0.010416666666666666</v>
      </c>
      <c r="Y83" s="467">
        <f t="shared" si="19"/>
        <v>0.031914893617021274</v>
      </c>
    </row>
    <row r="84" spans="1:25" ht="12.75" customHeight="1">
      <c r="A84" s="462" t="s">
        <v>101</v>
      </c>
      <c r="B84" s="11">
        <v>163</v>
      </c>
      <c r="C84" s="11">
        <v>105</v>
      </c>
      <c r="D84" s="11">
        <v>149</v>
      </c>
      <c r="E84" s="467">
        <f>(+D84-B84)/B84</f>
        <v>-0.08588957055214724</v>
      </c>
      <c r="F84" s="467">
        <f>(+D84-C84)/C84</f>
        <v>0.41904761904761906</v>
      </c>
      <c r="H84" s="11">
        <v>105</v>
      </c>
      <c r="I84" s="11">
        <v>90</v>
      </c>
      <c r="J84" s="11">
        <v>113</v>
      </c>
      <c r="K84" s="467">
        <f>(+J84-H84)/H84</f>
        <v>0.0761904761904762</v>
      </c>
      <c r="L84" s="467">
        <f>(+J84-I84)/I84</f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16"/>
        <v>-0.08588957055214724</v>
      </c>
      <c r="S84" s="467">
        <f t="shared" si="17"/>
        <v>0.41904761904761906</v>
      </c>
      <c r="U84" s="11">
        <v>105</v>
      </c>
      <c r="V84" s="11">
        <v>90</v>
      </c>
      <c r="W84" s="11">
        <v>113</v>
      </c>
      <c r="X84" s="467">
        <f t="shared" si="18"/>
        <v>0.0761904761904762</v>
      </c>
      <c r="Y84" s="467">
        <f t="shared" si="19"/>
        <v>0.25555555555555554</v>
      </c>
    </row>
    <row r="85" spans="1:25" ht="12.75" customHeight="1">
      <c r="A85" s="462" t="s">
        <v>102</v>
      </c>
      <c r="B85" s="11">
        <v>206</v>
      </c>
      <c r="C85" s="11">
        <v>159</v>
      </c>
      <c r="D85" s="11">
        <v>159</v>
      </c>
      <c r="E85" s="467">
        <f>(+D85-B85)/B85</f>
        <v>-0.22815533980582525</v>
      </c>
      <c r="F85" s="467">
        <f>(+D85-C85)/C85</f>
        <v>0</v>
      </c>
      <c r="H85" s="11">
        <v>136</v>
      </c>
      <c r="I85" s="11">
        <v>104</v>
      </c>
      <c r="J85" s="11">
        <v>115</v>
      </c>
      <c r="K85" s="467">
        <f>(+J85-H85)/H85</f>
        <v>-0.15441176470588236</v>
      </c>
      <c r="L85" s="467">
        <f>(+J85-I85)/I85</f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16"/>
        <v>-0.22815533980582525</v>
      </c>
      <c r="S85" s="467">
        <f t="shared" si="17"/>
        <v>0</v>
      </c>
      <c r="U85" s="11">
        <v>136</v>
      </c>
      <c r="V85" s="11">
        <v>104</v>
      </c>
      <c r="W85" s="11">
        <v>115</v>
      </c>
      <c r="X85" s="467">
        <f t="shared" si="18"/>
        <v>-0.15441176470588236</v>
      </c>
      <c r="Y85" s="467">
        <f t="shared" si="19"/>
        <v>0.10576923076923077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725</v>
      </c>
      <c r="C94" s="462">
        <f>SUM(C81:C92)</f>
        <v>651</v>
      </c>
      <c r="D94" s="462">
        <f>SUM(D81:D92)</f>
        <v>623</v>
      </c>
      <c r="E94" s="467">
        <f>(+D94-B94)/B94</f>
        <v>-0.1406896551724138</v>
      </c>
      <c r="F94" s="467">
        <f>(+D94-C94)/C94</f>
        <v>-0.043010752688172046</v>
      </c>
      <c r="H94" s="462">
        <f>SUM(H81:H92)</f>
        <v>436</v>
      </c>
      <c r="I94" s="462">
        <f>SUM(I81:I92)</f>
        <v>432</v>
      </c>
      <c r="J94" s="462">
        <f>SUM(J81:J92)</f>
        <v>471</v>
      </c>
      <c r="K94" s="467">
        <f>(+J94-H94)/H94</f>
        <v>0.08027522935779817</v>
      </c>
      <c r="L94" s="467">
        <f>(+J94-I94)/I94</f>
        <v>0.09027777777777778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623</v>
      </c>
      <c r="R94" s="467">
        <f>(+Q94-O94)/O94</f>
        <v>-0.6369463869463869</v>
      </c>
      <c r="S94" s="467">
        <f>(+Q94-P94)/P94</f>
        <v>-0.6166153846153846</v>
      </c>
      <c r="U94" s="462">
        <f>SUM(U81:U92)</f>
        <v>1341</v>
      </c>
      <c r="V94" s="462">
        <f>SUM(V81:V92)</f>
        <v>1476</v>
      </c>
      <c r="W94" s="462">
        <f>SUM(W81:W92)</f>
        <v>471</v>
      </c>
      <c r="X94" s="467">
        <f>(+W94-U94)/U94</f>
        <v>-0.6487695749440716</v>
      </c>
      <c r="Y94" s="467">
        <f>(+W94-V94)/V94</f>
        <v>-0.6808943089430894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B101" s="462">
        <v>131</v>
      </c>
      <c r="C101" s="462">
        <v>178</v>
      </c>
      <c r="D101" s="462">
        <v>123</v>
      </c>
      <c r="E101" s="467">
        <f>(+D101-B101)/B101</f>
        <v>-0.061068702290076333</v>
      </c>
      <c r="F101" s="467">
        <f>(+D101-C101)/C101</f>
        <v>-0.3089887640449438</v>
      </c>
      <c r="H101" s="462">
        <v>80</v>
      </c>
      <c r="I101" s="462">
        <v>99</v>
      </c>
      <c r="J101" s="462">
        <v>100</v>
      </c>
      <c r="K101" s="467">
        <f>(+J101-H101)/H101</f>
        <v>0.25</v>
      </c>
      <c r="L101" s="467">
        <f>(+J101-I101)/I101</f>
        <v>0.010101010101010102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aca="true" t="shared" si="20" ref="R101:R111">(+Q101-O101)/O101</f>
        <v>-0.061068702290076333</v>
      </c>
      <c r="S101" s="467">
        <f aca="true" t="shared" si="21" ref="S101:S111">(+Q101-P101)/P101</f>
        <v>-0.3089887640449438</v>
      </c>
      <c r="U101" s="462">
        <v>80</v>
      </c>
      <c r="V101" s="462">
        <v>99</v>
      </c>
      <c r="W101" s="462">
        <v>100</v>
      </c>
      <c r="X101" s="467">
        <f aca="true" t="shared" si="22" ref="X101:X111">(+W101-U101)/U101</f>
        <v>0.25</v>
      </c>
      <c r="Y101" s="467">
        <f aca="true" t="shared" si="23" ref="Y101:Y111">(+W101-V101)/V101</f>
        <v>0.010101010101010102</v>
      </c>
    </row>
    <row r="102" spans="1:25" ht="12.75" customHeight="1">
      <c r="A102" s="462" t="s">
        <v>100</v>
      </c>
      <c r="B102" s="462">
        <v>215</v>
      </c>
      <c r="C102" s="462">
        <v>213</v>
      </c>
      <c r="D102" s="462">
        <v>201</v>
      </c>
      <c r="E102" s="467">
        <f>(+D102-B102)/B102</f>
        <v>-0.06511627906976744</v>
      </c>
      <c r="F102" s="467">
        <f>(+D102-C102)/C102</f>
        <v>-0.056338028169014086</v>
      </c>
      <c r="H102" s="462">
        <v>129</v>
      </c>
      <c r="I102" s="462">
        <v>136</v>
      </c>
      <c r="J102" s="462">
        <v>151</v>
      </c>
      <c r="K102" s="467">
        <f>(+J102-H102)/H102</f>
        <v>0.17054263565891473</v>
      </c>
      <c r="L102" s="467">
        <f>(+J102-I102)/I102</f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20"/>
        <v>-0.06511627906976744</v>
      </c>
      <c r="S102" s="467">
        <f t="shared" si="21"/>
        <v>-0.056338028169014086</v>
      </c>
      <c r="U102" s="462">
        <v>129</v>
      </c>
      <c r="V102" s="462">
        <v>136</v>
      </c>
      <c r="W102" s="462">
        <v>151</v>
      </c>
      <c r="X102" s="467">
        <f t="shared" si="22"/>
        <v>0.17054263565891473</v>
      </c>
      <c r="Y102" s="467">
        <f t="shared" si="23"/>
        <v>0.11029411764705882</v>
      </c>
    </row>
    <row r="103" spans="1:25" ht="12.75" customHeight="1">
      <c r="A103" s="462" t="s">
        <v>101</v>
      </c>
      <c r="B103" s="11">
        <v>252</v>
      </c>
      <c r="C103" s="11">
        <v>178</v>
      </c>
      <c r="D103" s="11">
        <v>224</v>
      </c>
      <c r="E103" s="467">
        <f>(+D103-B103)/B103</f>
        <v>-0.1111111111111111</v>
      </c>
      <c r="F103" s="467">
        <f>(+D103-C103)/C103</f>
        <v>0.25842696629213485</v>
      </c>
      <c r="H103" s="11">
        <v>146</v>
      </c>
      <c r="I103" s="11">
        <v>157</v>
      </c>
      <c r="J103" s="11">
        <v>173</v>
      </c>
      <c r="K103" s="467">
        <f>(+J103-H103)/H103</f>
        <v>0.18493150684931506</v>
      </c>
      <c r="L103" s="467">
        <f>(+J103-I103)/I103</f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20"/>
        <v>-0.1111111111111111</v>
      </c>
      <c r="S103" s="467">
        <f t="shared" si="21"/>
        <v>0.25842696629213485</v>
      </c>
      <c r="U103" s="11">
        <v>146</v>
      </c>
      <c r="V103" s="11">
        <v>157</v>
      </c>
      <c r="W103" s="11">
        <v>173</v>
      </c>
      <c r="X103" s="467">
        <f t="shared" si="22"/>
        <v>0.18493150684931506</v>
      </c>
      <c r="Y103" s="467">
        <f t="shared" si="23"/>
        <v>0.10191082802547771</v>
      </c>
    </row>
    <row r="104" spans="1:25" ht="12.75" customHeight="1">
      <c r="A104" s="462" t="s">
        <v>102</v>
      </c>
      <c r="B104" s="11">
        <v>272</v>
      </c>
      <c r="C104" s="11">
        <v>206</v>
      </c>
      <c r="D104" s="11">
        <v>249</v>
      </c>
      <c r="E104" s="467">
        <f>(+D104-B104)/B104</f>
        <v>-0.08455882352941177</v>
      </c>
      <c r="F104" s="467">
        <f>(+D104-C104)/C104</f>
        <v>0.2087378640776699</v>
      </c>
      <c r="H104" s="11">
        <v>217</v>
      </c>
      <c r="I104" s="11">
        <v>174</v>
      </c>
      <c r="J104" s="11">
        <v>161</v>
      </c>
      <c r="K104" s="467">
        <f>(+J104-H104)/H104</f>
        <v>-0.25806451612903225</v>
      </c>
      <c r="L104" s="467">
        <f>(+J104-I104)/I104</f>
        <v>-0.07471264367816093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20"/>
        <v>-0.08455882352941177</v>
      </c>
      <c r="S104" s="467">
        <f t="shared" si="21"/>
        <v>0.2087378640776699</v>
      </c>
      <c r="U104" s="11">
        <v>217</v>
      </c>
      <c r="V104" s="11">
        <v>174</v>
      </c>
      <c r="W104" s="11">
        <v>161</v>
      </c>
      <c r="X104" s="467">
        <f t="shared" si="22"/>
        <v>-0.25806451612903225</v>
      </c>
      <c r="Y104" s="467">
        <f t="shared" si="23"/>
        <v>-0.07471264367816093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997</v>
      </c>
      <c r="C113" s="462">
        <f>SUM(C100:C111)</f>
        <v>915</v>
      </c>
      <c r="D113" s="462">
        <f>SUM(D100:D111)</f>
        <v>931</v>
      </c>
      <c r="E113" s="467">
        <f>(+D113-B113)/B113</f>
        <v>-0.06619859578736209</v>
      </c>
      <c r="F113" s="467">
        <f>(+D113-C113)/C113</f>
        <v>0.017486338797814208</v>
      </c>
      <c r="H113" s="462">
        <f>SUM(H100:H112)</f>
        <v>650</v>
      </c>
      <c r="I113" s="462">
        <f>SUM(I100:I112)</f>
        <v>663</v>
      </c>
      <c r="J113" s="462">
        <f>SUM(J100:J112)</f>
        <v>682</v>
      </c>
      <c r="K113" s="467">
        <f>(+J113-H113)/H113</f>
        <v>0.04923076923076923</v>
      </c>
      <c r="L113" s="467">
        <f>(+J113-I113)/I113</f>
        <v>0.02865761689291101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931</v>
      </c>
      <c r="R113" s="467">
        <f>(+Q113-O113)/O113</f>
        <v>-0.6098072087175188</v>
      </c>
      <c r="S113" s="467">
        <f>(+Q113-P113)/P113</f>
        <v>-0.5930944055944056</v>
      </c>
      <c r="U113" s="462">
        <f>SUM(U100:U112)</f>
        <v>2011</v>
      </c>
      <c r="V113" s="462">
        <f>SUM(V100:V112)</f>
        <v>2144</v>
      </c>
      <c r="W113" s="462">
        <f>SUM(W100:W112)</f>
        <v>682</v>
      </c>
      <c r="X113" s="467">
        <f>(+W113-U113)/U113</f>
        <v>-0.6608652411735455</v>
      </c>
      <c r="Y113" s="467">
        <f>(+W113-V113)/V113</f>
        <v>-0.6819029850746269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44357</v>
      </c>
      <c r="G116" s="465" t="s">
        <v>3</v>
      </c>
      <c r="N116" s="461">
        <f ca="1">TODAY()</f>
        <v>44357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B120" s="462">
        <v>196</v>
      </c>
      <c r="C120" s="462">
        <v>256</v>
      </c>
      <c r="D120" s="462">
        <v>170</v>
      </c>
      <c r="E120" s="467">
        <f>(+D120-B120)/B120</f>
        <v>-0.1326530612244898</v>
      </c>
      <c r="F120" s="467">
        <f>(+D120-C120)/C120</f>
        <v>-0.3359375</v>
      </c>
      <c r="H120" s="462">
        <v>159</v>
      </c>
      <c r="I120" s="462">
        <v>133</v>
      </c>
      <c r="J120" s="462">
        <v>185</v>
      </c>
      <c r="K120" s="467">
        <f>(+J120-H120)/H120</f>
        <v>0.16352201257861634</v>
      </c>
      <c r="L120" s="467">
        <f>(+J120-I120)/I120</f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aca="true" t="shared" si="24" ref="R120:R130">(+Q120-O120)/O120</f>
        <v>-0.1326530612244898</v>
      </c>
      <c r="S120" s="467">
        <f aca="true" t="shared" si="25" ref="S120:S130">(+Q120-P120)/P120</f>
        <v>-0.3359375</v>
      </c>
      <c r="U120" s="462">
        <v>159</v>
      </c>
      <c r="V120" s="462">
        <v>133</v>
      </c>
      <c r="W120" s="462">
        <v>185</v>
      </c>
      <c r="X120" s="467">
        <f aca="true" t="shared" si="26" ref="X120:X130">(+W120-U120)/U120</f>
        <v>0.16352201257861634</v>
      </c>
      <c r="Y120" s="467">
        <f aca="true" t="shared" si="27" ref="Y120:Y130">(+W120-V120)/V120</f>
        <v>0.39097744360902253</v>
      </c>
    </row>
    <row r="121" spans="1:25" ht="12.75" customHeight="1">
      <c r="A121" s="462" t="s">
        <v>100</v>
      </c>
      <c r="B121" s="462">
        <v>279</v>
      </c>
      <c r="C121" s="462">
        <v>320</v>
      </c>
      <c r="D121" s="462">
        <v>259</v>
      </c>
      <c r="E121" s="467">
        <f>(+D121-B121)/B121</f>
        <v>-0.07168458781362007</v>
      </c>
      <c r="F121" s="467">
        <f>(+D121-C121)/C121</f>
        <v>-0.190625</v>
      </c>
      <c r="H121" s="462">
        <v>166</v>
      </c>
      <c r="I121" s="462">
        <v>210</v>
      </c>
      <c r="J121" s="462">
        <v>245</v>
      </c>
      <c r="K121" s="467">
        <f>(+J121-H121)/H121</f>
        <v>0.4759036144578313</v>
      </c>
      <c r="L121" s="467">
        <f>(+J121-I121)/I121</f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24"/>
        <v>-0.07168458781362007</v>
      </c>
      <c r="S121" s="467">
        <f t="shared" si="25"/>
        <v>-0.190625</v>
      </c>
      <c r="U121" s="462">
        <v>166</v>
      </c>
      <c r="V121" s="462">
        <v>210</v>
      </c>
      <c r="W121" s="462">
        <v>245</v>
      </c>
      <c r="X121" s="467">
        <f t="shared" si="26"/>
        <v>0.4759036144578313</v>
      </c>
      <c r="Y121" s="467">
        <f t="shared" si="27"/>
        <v>0.16666666666666666</v>
      </c>
    </row>
    <row r="122" spans="1:25" ht="12.75" customHeight="1">
      <c r="A122" s="462" t="s">
        <v>101</v>
      </c>
      <c r="B122" s="11">
        <v>377</v>
      </c>
      <c r="C122" s="11">
        <v>225</v>
      </c>
      <c r="D122" s="11">
        <v>341</v>
      </c>
      <c r="E122" s="467">
        <f>(+D122-B122)/B122</f>
        <v>-0.09549071618037135</v>
      </c>
      <c r="F122" s="467">
        <f>(+D122-C122)/C122</f>
        <v>0.5155555555555555</v>
      </c>
      <c r="H122" s="11">
        <v>220</v>
      </c>
      <c r="I122" s="11">
        <v>197</v>
      </c>
      <c r="J122" s="11">
        <v>252</v>
      </c>
      <c r="K122" s="467">
        <f>(+J122-H122)/H122</f>
        <v>0.14545454545454545</v>
      </c>
      <c r="L122" s="467">
        <f>(+J122-I122)/I122</f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24"/>
        <v>-0.09549071618037135</v>
      </c>
      <c r="S122" s="467">
        <f t="shared" si="25"/>
        <v>0.5155555555555555</v>
      </c>
      <c r="U122" s="11">
        <v>220</v>
      </c>
      <c r="V122" s="11">
        <v>197</v>
      </c>
      <c r="W122" s="11">
        <v>252</v>
      </c>
      <c r="X122" s="467">
        <f t="shared" si="26"/>
        <v>0.14545454545454545</v>
      </c>
      <c r="Y122" s="467">
        <f t="shared" si="27"/>
        <v>0.27918781725888325</v>
      </c>
    </row>
    <row r="123" spans="1:25" ht="12.75" customHeight="1">
      <c r="A123" s="462" t="s">
        <v>102</v>
      </c>
      <c r="B123" s="11">
        <v>379</v>
      </c>
      <c r="C123" s="11">
        <v>292</v>
      </c>
      <c r="D123" s="11">
        <v>368</v>
      </c>
      <c r="E123" s="467">
        <f>(+D123-B123)/B123</f>
        <v>-0.029023746701846966</v>
      </c>
      <c r="F123" s="467">
        <f>(+D123-C123)/C123</f>
        <v>0.2602739726027397</v>
      </c>
      <c r="H123" s="11">
        <v>302</v>
      </c>
      <c r="I123" s="11">
        <v>221</v>
      </c>
      <c r="J123" s="11">
        <v>257</v>
      </c>
      <c r="K123" s="467">
        <f>(+J123-H123)/H123</f>
        <v>-0.1490066225165563</v>
      </c>
      <c r="L123" s="467">
        <f>(+J123-I123)/I123</f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24"/>
        <v>-0.029023746701846966</v>
      </c>
      <c r="S123" s="467">
        <f t="shared" si="25"/>
        <v>0.2602739726027397</v>
      </c>
      <c r="U123" s="11">
        <v>302</v>
      </c>
      <c r="V123" s="11">
        <v>221</v>
      </c>
      <c r="W123" s="11">
        <v>257</v>
      </c>
      <c r="X123" s="467">
        <f t="shared" si="26"/>
        <v>-0.1490066225165563</v>
      </c>
      <c r="Y123" s="467">
        <f t="shared" si="27"/>
        <v>0.16289592760180996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1436</v>
      </c>
      <c r="C132" s="462">
        <f>SUM(C119:C130)</f>
        <v>1294</v>
      </c>
      <c r="D132" s="462">
        <f>SUM(D119:D130)</f>
        <v>1338</v>
      </c>
      <c r="E132" s="467">
        <f>(+D132-B132)/B132</f>
        <v>-0.06824512534818941</v>
      </c>
      <c r="F132" s="467">
        <f>(+D132-C132)/C132</f>
        <v>0.03400309119010819</v>
      </c>
      <c r="H132" s="462">
        <f>SUM(H119:H131)</f>
        <v>1009</v>
      </c>
      <c r="I132" s="462">
        <f>SUM(I119:I131)</f>
        <v>926</v>
      </c>
      <c r="J132" s="462">
        <f>SUM(J119:J131)</f>
        <v>1106</v>
      </c>
      <c r="K132" s="467">
        <f>(+J132-H132)/H132</f>
        <v>0.09613478691774034</v>
      </c>
      <c r="L132" s="467">
        <f>(+J132-I132)/I132</f>
        <v>0.19438444924406048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1338</v>
      </c>
      <c r="R132" s="467">
        <f>(+Q132-O132)/O132</f>
        <v>-0.6239460370994941</v>
      </c>
      <c r="S132" s="467">
        <f>(+Q132-P132)/P132</f>
        <v>-0.6170578133943904</v>
      </c>
      <c r="U132" s="462">
        <f>SUM(U119:U131)</f>
        <v>2762</v>
      </c>
      <c r="V132" s="462">
        <f>SUM(V119:V131)</f>
        <v>3052</v>
      </c>
      <c r="W132" s="462">
        <f>SUM(W119:W131)</f>
        <v>1106</v>
      </c>
      <c r="X132" s="467">
        <f>(+W132-U132)/U132</f>
        <v>-0.5995655322230268</v>
      </c>
      <c r="Y132" s="467">
        <f>(+W132-V132)/V132</f>
        <v>-0.6376146788990825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B139" s="462">
        <v>174</v>
      </c>
      <c r="C139" s="462">
        <v>193</v>
      </c>
      <c r="D139" s="462">
        <v>118</v>
      </c>
      <c r="E139" s="467">
        <f>(+D139-B139)/B139</f>
        <v>-0.3218390804597701</v>
      </c>
      <c r="F139" s="467">
        <f>(+D139-C139)/C139</f>
        <v>-0.38860103626943004</v>
      </c>
      <c r="H139" s="462">
        <v>122</v>
      </c>
      <c r="I139" s="462">
        <v>133</v>
      </c>
      <c r="J139" s="462">
        <v>157</v>
      </c>
      <c r="K139" s="467">
        <f>(+J139-H139)/H139</f>
        <v>0.28688524590163933</v>
      </c>
      <c r="L139" s="467">
        <f>(+J139-I139)/I139</f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aca="true" t="shared" si="28" ref="R139:R149">(+Q139-O139)/O139</f>
        <v>-0.3218390804597701</v>
      </c>
      <c r="S139" s="467">
        <f aca="true" t="shared" si="29" ref="S139:S149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aca="true" t="shared" si="30" ref="X139:X149">(+W139-U139)/U139</f>
        <v>0.28688524590163933</v>
      </c>
      <c r="Y139" s="467">
        <f aca="true" t="shared" si="31" ref="Y139:Y149">(+W139-V139)/V139</f>
        <v>0.18045112781954886</v>
      </c>
    </row>
    <row r="140" spans="1:25" ht="12.75" customHeight="1">
      <c r="A140" s="462" t="s">
        <v>100</v>
      </c>
      <c r="B140" s="462">
        <v>278</v>
      </c>
      <c r="C140" s="462">
        <v>266</v>
      </c>
      <c r="D140" s="462">
        <v>227</v>
      </c>
      <c r="E140" s="467">
        <f>(+D140-B140)/B140</f>
        <v>-0.18345323741007194</v>
      </c>
      <c r="F140" s="467">
        <f>(+D140-C140)/C140</f>
        <v>-0.14661654135338345</v>
      </c>
      <c r="H140" s="462">
        <v>180</v>
      </c>
      <c r="I140" s="462">
        <v>177</v>
      </c>
      <c r="J140" s="462">
        <v>169</v>
      </c>
      <c r="K140" s="467">
        <f>(+J140-H140)/H140</f>
        <v>-0.06111111111111111</v>
      </c>
      <c r="L140" s="467">
        <f>(+J140-I140)/I140</f>
        <v>-0.04519774011299435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28"/>
        <v>-0.18345323741007194</v>
      </c>
      <c r="S140" s="467">
        <f t="shared" si="29"/>
        <v>-0.14661654135338345</v>
      </c>
      <c r="U140" s="462">
        <v>180</v>
      </c>
      <c r="V140" s="462">
        <v>177</v>
      </c>
      <c r="W140" s="462">
        <v>169</v>
      </c>
      <c r="X140" s="467">
        <f t="shared" si="30"/>
        <v>-0.06111111111111111</v>
      </c>
      <c r="Y140" s="467">
        <f t="shared" si="31"/>
        <v>-0.04519774011299435</v>
      </c>
    </row>
    <row r="141" spans="1:25" ht="12.75" customHeight="1">
      <c r="A141" s="462" t="s">
        <v>101</v>
      </c>
      <c r="B141" s="11">
        <v>312</v>
      </c>
      <c r="C141" s="11">
        <v>212</v>
      </c>
      <c r="D141" s="11">
        <v>273</v>
      </c>
      <c r="E141" s="467">
        <f>(+D141-B141)/B141</f>
        <v>-0.125</v>
      </c>
      <c r="F141" s="467">
        <f>(+D141-C141)/C141</f>
        <v>0.28773584905660377</v>
      </c>
      <c r="H141" s="11">
        <v>193</v>
      </c>
      <c r="I141" s="11">
        <v>179</v>
      </c>
      <c r="J141" s="11">
        <v>189</v>
      </c>
      <c r="K141" s="467">
        <f>(+J141-H141)/H141</f>
        <v>-0.02072538860103627</v>
      </c>
      <c r="L141" s="467">
        <f>(+J141-I141)/I141</f>
        <v>0.055865921787709494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28"/>
        <v>-0.125</v>
      </c>
      <c r="S141" s="467">
        <f t="shared" si="29"/>
        <v>0.28773584905660377</v>
      </c>
      <c r="U141" s="11">
        <v>193</v>
      </c>
      <c r="V141" s="11">
        <v>179</v>
      </c>
      <c r="W141" s="11">
        <v>189</v>
      </c>
      <c r="X141" s="467">
        <f t="shared" si="30"/>
        <v>-0.02072538860103627</v>
      </c>
      <c r="Y141" s="467">
        <f t="shared" si="31"/>
        <v>0.055865921787709494</v>
      </c>
    </row>
    <row r="142" spans="1:25" ht="12.75" customHeight="1">
      <c r="A142" s="462" t="s">
        <v>102</v>
      </c>
      <c r="B142" s="11">
        <v>315</v>
      </c>
      <c r="C142" s="11">
        <v>233</v>
      </c>
      <c r="D142" s="11">
        <v>279</v>
      </c>
      <c r="E142" s="467">
        <f>(+D142-B142)/B142</f>
        <v>-0.11428571428571428</v>
      </c>
      <c r="F142" s="467">
        <f>(+D142-C142)/C142</f>
        <v>0.19742489270386265</v>
      </c>
      <c r="H142" s="11">
        <v>264</v>
      </c>
      <c r="I142" s="11">
        <v>170</v>
      </c>
      <c r="J142" s="11">
        <v>211</v>
      </c>
      <c r="K142" s="467">
        <f>(+J142-H142)/H142</f>
        <v>-0.20075757575757575</v>
      </c>
      <c r="L142" s="467">
        <f>(+J142-I142)/I142</f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28"/>
        <v>-0.11428571428571428</v>
      </c>
      <c r="S142" s="467">
        <f t="shared" si="29"/>
        <v>0.19742489270386265</v>
      </c>
      <c r="U142" s="11">
        <v>264</v>
      </c>
      <c r="V142" s="11">
        <v>170</v>
      </c>
      <c r="W142" s="11">
        <v>211</v>
      </c>
      <c r="X142" s="467">
        <f t="shared" si="30"/>
        <v>-0.20075757575757575</v>
      </c>
      <c r="Y142" s="467">
        <f t="shared" si="31"/>
        <v>0.2411764705882353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1264</v>
      </c>
      <c r="C151" s="462">
        <f>SUM(C138:C149)</f>
        <v>1091</v>
      </c>
      <c r="D151" s="462">
        <f>SUM(D138:D149)</f>
        <v>1041</v>
      </c>
      <c r="E151" s="467">
        <f>(+D151-B151)/B151</f>
        <v>-0.1764240506329114</v>
      </c>
      <c r="F151" s="467">
        <f>(+D151-C151)/C151</f>
        <v>-0.045829514207149404</v>
      </c>
      <c r="H151" s="462">
        <f>SUM(H138:H149)</f>
        <v>868</v>
      </c>
      <c r="I151" s="462">
        <f>SUM(I138:I149)</f>
        <v>776</v>
      </c>
      <c r="J151" s="462">
        <f>SUM(J138:J149)</f>
        <v>859</v>
      </c>
      <c r="K151" s="467">
        <f>(+J151-H151)/H151</f>
        <v>-0.010368663594470046</v>
      </c>
      <c r="L151" s="467">
        <f>(+J151-I151)/I151</f>
        <v>0.10695876288659793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1041</v>
      </c>
      <c r="R151" s="467">
        <f>(+Q151-O151)/O151</f>
        <v>-0.6601371204701273</v>
      </c>
      <c r="S151" s="467">
        <f>(+Q151-P151)/P151</f>
        <v>-0.633837495603236</v>
      </c>
      <c r="U151" s="462">
        <f>SUM(U138:U149)</f>
        <v>2380</v>
      </c>
      <c r="V151" s="462">
        <f>SUM(V138:V149)</f>
        <v>2471</v>
      </c>
      <c r="W151" s="462">
        <f>SUM(W138:W149)</f>
        <v>859</v>
      </c>
      <c r="X151" s="467">
        <f>(+W151-U151)/U151</f>
        <v>-0.6390756302521008</v>
      </c>
      <c r="Y151" s="467">
        <f>(+W151-V151)/V151</f>
        <v>-0.6523674625657628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44357</v>
      </c>
      <c r="F155" s="468" t="s">
        <v>117</v>
      </c>
      <c r="G155" s="468"/>
      <c r="N155" s="461">
        <f ca="1">TODAY()</f>
        <v>44357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B160" s="462">
        <v>158</v>
      </c>
      <c r="C160" s="462">
        <v>189</v>
      </c>
      <c r="D160" s="462">
        <v>131</v>
      </c>
      <c r="E160" s="467">
        <f>(+D160-B160)/B160</f>
        <v>-0.17088607594936708</v>
      </c>
      <c r="F160" s="467">
        <f>(+D160-C160)/C160</f>
        <v>-0.30687830687830686</v>
      </c>
      <c r="H160" s="462">
        <v>99</v>
      </c>
      <c r="I160" s="462">
        <v>99</v>
      </c>
      <c r="J160" s="462">
        <v>111</v>
      </c>
      <c r="K160" s="467">
        <f>(+J160-H160)/H160</f>
        <v>0.12121212121212122</v>
      </c>
      <c r="L160" s="467">
        <f>(+J160-I160)/I160</f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aca="true" t="shared" si="32" ref="R160:R170">(+Q160-O160)/O160</f>
        <v>-0.17088607594936708</v>
      </c>
      <c r="S160" s="467">
        <f aca="true" t="shared" si="33" ref="S160:S170">(+Q160-P160)/P160</f>
        <v>-0.30687830687830686</v>
      </c>
      <c r="U160" s="462">
        <v>99</v>
      </c>
      <c r="V160" s="462">
        <v>99</v>
      </c>
      <c r="W160" s="462">
        <v>111</v>
      </c>
      <c r="X160" s="467">
        <f aca="true" t="shared" si="34" ref="X160:X170">(+W160-U160)/U160</f>
        <v>0.12121212121212122</v>
      </c>
      <c r="Y160" s="467">
        <f aca="true" t="shared" si="35" ref="Y160:Y170">(+W160-V160)/V160</f>
        <v>0.12121212121212122</v>
      </c>
    </row>
    <row r="161" spans="1:25" ht="12.75" customHeight="1">
      <c r="A161" s="462" t="s">
        <v>100</v>
      </c>
      <c r="B161" s="462">
        <v>209</v>
      </c>
      <c r="C161" s="462">
        <v>207</v>
      </c>
      <c r="D161" s="462">
        <v>165</v>
      </c>
      <c r="E161" s="467">
        <f>(+D161-B161)/B161</f>
        <v>-0.21052631578947367</v>
      </c>
      <c r="F161" s="467">
        <f>(+D161-C161)/C161</f>
        <v>-0.2028985507246377</v>
      </c>
      <c r="H161" s="462">
        <v>122</v>
      </c>
      <c r="I161" s="462">
        <v>127</v>
      </c>
      <c r="J161" s="462">
        <v>132</v>
      </c>
      <c r="K161" s="467">
        <f>(+J161-H161)/H161</f>
        <v>0.08196721311475409</v>
      </c>
      <c r="L161" s="467">
        <f>(+J161-I161)/I161</f>
        <v>0.03937007874015748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32"/>
        <v>-0.21052631578947367</v>
      </c>
      <c r="S161" s="467">
        <f t="shared" si="33"/>
        <v>-0.2028985507246377</v>
      </c>
      <c r="U161" s="462">
        <v>122</v>
      </c>
      <c r="V161" s="462">
        <v>127</v>
      </c>
      <c r="W161" s="462">
        <v>132</v>
      </c>
      <c r="X161" s="467">
        <f t="shared" si="34"/>
        <v>0.08196721311475409</v>
      </c>
      <c r="Y161" s="467">
        <f t="shared" si="35"/>
        <v>0.03937007874015748</v>
      </c>
    </row>
    <row r="162" spans="1:25" ht="12.75" customHeight="1">
      <c r="A162" s="462" t="s">
        <v>101</v>
      </c>
      <c r="B162" s="11">
        <v>266</v>
      </c>
      <c r="C162" s="11">
        <v>138</v>
      </c>
      <c r="D162" s="11">
        <v>216</v>
      </c>
      <c r="E162" s="467">
        <f>(+D162-B162)/B162</f>
        <v>-0.18796992481203006</v>
      </c>
      <c r="F162" s="467">
        <f>(+D162-C162)/C162</f>
        <v>0.5652173913043478</v>
      </c>
      <c r="H162" s="11">
        <v>147</v>
      </c>
      <c r="I162" s="11">
        <v>103</v>
      </c>
      <c r="J162" s="11">
        <v>155</v>
      </c>
      <c r="K162" s="467">
        <f>(+J162-H162)/H162</f>
        <v>0.05442176870748299</v>
      </c>
      <c r="L162" s="467">
        <f>(+J162-I162)/I162</f>
        <v>0.5048543689320388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32"/>
        <v>-0.18796992481203006</v>
      </c>
      <c r="S162" s="467">
        <f t="shared" si="33"/>
        <v>0.5652173913043478</v>
      </c>
      <c r="U162" s="11">
        <v>147</v>
      </c>
      <c r="V162" s="11">
        <v>103</v>
      </c>
      <c r="W162" s="11">
        <v>155</v>
      </c>
      <c r="X162" s="467">
        <f t="shared" si="34"/>
        <v>0.05442176870748299</v>
      </c>
      <c r="Y162" s="467">
        <f t="shared" si="35"/>
        <v>0.5048543689320388</v>
      </c>
    </row>
    <row r="163" spans="1:25" ht="12.75" customHeight="1">
      <c r="A163" s="462" t="s">
        <v>102</v>
      </c>
      <c r="B163" s="11">
        <v>257</v>
      </c>
      <c r="C163" s="11">
        <v>186</v>
      </c>
      <c r="D163" s="11">
        <v>244</v>
      </c>
      <c r="E163" s="467">
        <f>(+D163-B163)/B163</f>
        <v>-0.05058365758754864</v>
      </c>
      <c r="F163" s="467">
        <f>(+D163-C163)/C163</f>
        <v>0.3118279569892473</v>
      </c>
      <c r="H163" s="11">
        <v>222</v>
      </c>
      <c r="I163" s="11">
        <v>129</v>
      </c>
      <c r="J163" s="11">
        <v>185</v>
      </c>
      <c r="K163" s="467">
        <f>(+J163-H163)/H163</f>
        <v>-0.16666666666666666</v>
      </c>
      <c r="L163" s="467">
        <f>(+J163-I163)/I163</f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32"/>
        <v>-0.05058365758754864</v>
      </c>
      <c r="S163" s="467">
        <f t="shared" si="33"/>
        <v>0.3118279569892473</v>
      </c>
      <c r="U163" s="11">
        <v>222</v>
      </c>
      <c r="V163" s="11">
        <v>129</v>
      </c>
      <c r="W163" s="11">
        <v>185</v>
      </c>
      <c r="X163" s="467">
        <f t="shared" si="34"/>
        <v>-0.16666666666666666</v>
      </c>
      <c r="Y163" s="467">
        <f t="shared" si="35"/>
        <v>0.43410852713178294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1049</v>
      </c>
      <c r="C172" s="462">
        <f>SUM(C159:C170)</f>
        <v>872</v>
      </c>
      <c r="D172" s="462">
        <f>SUM(D159:D170)</f>
        <v>889</v>
      </c>
      <c r="E172" s="467">
        <f>(+D172-B172)/B172</f>
        <v>-0.15252621544327932</v>
      </c>
      <c r="F172" s="467">
        <f>(+D172-C172)/C172</f>
        <v>0.0194954128440367</v>
      </c>
      <c r="H172" s="462">
        <f>SUM(H159:H170)</f>
        <v>670</v>
      </c>
      <c r="I172" s="462">
        <f>SUM(I159:I170)</f>
        <v>546</v>
      </c>
      <c r="J172" s="462">
        <f>SUM(J159:J170)</f>
        <v>684</v>
      </c>
      <c r="K172" s="467">
        <f>(+J172-H172)/H172</f>
        <v>0.020895522388059702</v>
      </c>
      <c r="L172" s="467">
        <f>(+J172-I172)/I172</f>
        <v>0.25274725274725274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889</v>
      </c>
      <c r="R172" s="467">
        <f>(+Q172-O172)/O172</f>
        <v>-0.6272536687631027</v>
      </c>
      <c r="S172" s="467">
        <f>(+Q172-P172)/P172</f>
        <v>-0.6090589270008795</v>
      </c>
      <c r="U172" s="462">
        <f>SUM(U159:U170)</f>
        <v>1867</v>
      </c>
      <c r="V172" s="462">
        <f>SUM(V159:V170)</f>
        <v>2009</v>
      </c>
      <c r="W172" s="462">
        <f>SUM(W159:W170)</f>
        <v>684</v>
      </c>
      <c r="X172" s="467">
        <f>(+W172-U172)/U172</f>
        <v>-0.6336368505623996</v>
      </c>
      <c r="Y172" s="467">
        <f>(+W172-V172)/V172</f>
        <v>-0.6595321055251369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B179" s="462">
        <v>90</v>
      </c>
      <c r="C179" s="462">
        <v>90</v>
      </c>
      <c r="D179" s="462">
        <v>87</v>
      </c>
      <c r="E179" s="467">
        <f>(+D179-B179)/B179</f>
        <v>-0.03333333333333333</v>
      </c>
      <c r="F179" s="467">
        <f>(+D179-C179)/C179</f>
        <v>-0.03333333333333333</v>
      </c>
      <c r="H179" s="462">
        <v>78</v>
      </c>
      <c r="I179" s="462">
        <v>74</v>
      </c>
      <c r="J179" s="462">
        <v>80</v>
      </c>
      <c r="K179" s="467">
        <f>(+J179-H179)/H179</f>
        <v>0.02564102564102564</v>
      </c>
      <c r="L179" s="467">
        <f>(+J179-I179)/I179</f>
        <v>0.08108108108108109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aca="true" t="shared" si="36" ref="R179:R189">(+Q179-O179)/O179</f>
        <v>-0.03333333333333333</v>
      </c>
      <c r="S179" s="467">
        <f aca="true" t="shared" si="37" ref="S179:S189">(+Q179-P179)/P179</f>
        <v>-0.03333333333333333</v>
      </c>
      <c r="U179" s="462">
        <v>78</v>
      </c>
      <c r="V179" s="462">
        <v>74</v>
      </c>
      <c r="W179" s="462">
        <v>80</v>
      </c>
      <c r="X179" s="467">
        <f aca="true" t="shared" si="38" ref="X179:X189">(+W179-U179)/U179</f>
        <v>0.02564102564102564</v>
      </c>
      <c r="Y179" s="467">
        <f aca="true" t="shared" si="39" ref="Y179:Y189">(+W179-V179)/V179</f>
        <v>0.08108108108108109</v>
      </c>
    </row>
    <row r="180" spans="1:25" ht="12.75" customHeight="1">
      <c r="A180" s="462" t="s">
        <v>100</v>
      </c>
      <c r="B180" s="462">
        <v>128</v>
      </c>
      <c r="C180" s="462">
        <v>130</v>
      </c>
      <c r="D180" s="462">
        <v>135</v>
      </c>
      <c r="E180" s="467">
        <f>(+D180-B180)/B180</f>
        <v>0.0546875</v>
      </c>
      <c r="F180" s="467">
        <f>(+D180-C180)/C180</f>
        <v>0.038461538461538464</v>
      </c>
      <c r="H180" s="462">
        <v>94</v>
      </c>
      <c r="I180" s="462">
        <v>97</v>
      </c>
      <c r="J180" s="462">
        <v>123</v>
      </c>
      <c r="K180" s="467">
        <f>(+J180-H180)/H180</f>
        <v>0.30851063829787234</v>
      </c>
      <c r="L180" s="467">
        <f>(+J180-I180)/I180</f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36"/>
        <v>0.0546875</v>
      </c>
      <c r="S180" s="467">
        <f t="shared" si="37"/>
        <v>0.038461538461538464</v>
      </c>
      <c r="U180" s="462">
        <v>94</v>
      </c>
      <c r="V180" s="462">
        <v>97</v>
      </c>
      <c r="W180" s="462">
        <v>123</v>
      </c>
      <c r="X180" s="467">
        <f t="shared" si="38"/>
        <v>0.30851063829787234</v>
      </c>
      <c r="Y180" s="467">
        <f t="shared" si="39"/>
        <v>0.26804123711340205</v>
      </c>
    </row>
    <row r="181" spans="1:25" ht="12.75" customHeight="1">
      <c r="A181" s="462" t="s">
        <v>101</v>
      </c>
      <c r="B181" s="11">
        <v>141</v>
      </c>
      <c r="C181" s="11">
        <v>94</v>
      </c>
      <c r="D181" s="11">
        <v>152</v>
      </c>
      <c r="E181" s="467">
        <f>(+D181-B181)/B181</f>
        <v>0.07801418439716312</v>
      </c>
      <c r="F181" s="467">
        <f>(+D181-C181)/C181</f>
        <v>0.6170212765957447</v>
      </c>
      <c r="H181" s="11">
        <v>108</v>
      </c>
      <c r="I181" s="11">
        <v>99</v>
      </c>
      <c r="J181" s="11">
        <v>98</v>
      </c>
      <c r="K181" s="467">
        <f>(+J181-H181)/H181</f>
        <v>-0.09259259259259259</v>
      </c>
      <c r="L181" s="467">
        <f>(+J181-I181)/I181</f>
        <v>-0.010101010101010102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36"/>
        <v>0.07801418439716312</v>
      </c>
      <c r="S181" s="467">
        <f t="shared" si="37"/>
        <v>0.6170212765957447</v>
      </c>
      <c r="U181" s="11">
        <v>108</v>
      </c>
      <c r="V181" s="11">
        <v>99</v>
      </c>
      <c r="W181" s="11">
        <v>98</v>
      </c>
      <c r="X181" s="467">
        <f t="shared" si="38"/>
        <v>-0.09259259259259259</v>
      </c>
      <c r="Y181" s="467">
        <f t="shared" si="39"/>
        <v>-0.010101010101010102</v>
      </c>
    </row>
    <row r="182" spans="1:25" ht="12.75" customHeight="1">
      <c r="A182" s="462" t="s">
        <v>102</v>
      </c>
      <c r="B182" s="11">
        <v>156</v>
      </c>
      <c r="C182" s="11">
        <v>117</v>
      </c>
      <c r="D182" s="11">
        <v>161</v>
      </c>
      <c r="E182" s="467">
        <f>(+D182-B182)/B182</f>
        <v>0.03205128205128205</v>
      </c>
      <c r="F182" s="467">
        <f>(+D182-C182)/C182</f>
        <v>0.37606837606837606</v>
      </c>
      <c r="H182" s="11">
        <v>147</v>
      </c>
      <c r="I182" s="11">
        <v>93</v>
      </c>
      <c r="J182" s="11">
        <v>115</v>
      </c>
      <c r="K182" s="467">
        <f>(+J182-H182)/H182</f>
        <v>-0.21768707482993196</v>
      </c>
      <c r="L182" s="467">
        <f>(+J182-I182)/I182</f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36"/>
        <v>0.03205128205128205</v>
      </c>
      <c r="S182" s="467">
        <f t="shared" si="37"/>
        <v>0.37606837606837606</v>
      </c>
      <c r="U182" s="11">
        <v>147</v>
      </c>
      <c r="V182" s="11">
        <v>93</v>
      </c>
      <c r="W182" s="11">
        <v>115</v>
      </c>
      <c r="X182" s="467">
        <f t="shared" si="38"/>
        <v>-0.21768707482993196</v>
      </c>
      <c r="Y182" s="467">
        <f t="shared" si="39"/>
        <v>0.23655913978494625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628</v>
      </c>
      <c r="C191" s="462">
        <f>SUM(C178:C189)</f>
        <v>535</v>
      </c>
      <c r="D191" s="462">
        <f>SUM(D178:D189)</f>
        <v>617</v>
      </c>
      <c r="E191" s="467">
        <f>(+D191-B191)/B191</f>
        <v>-0.01751592356687898</v>
      </c>
      <c r="F191" s="467">
        <f>(+D191-C191)/C191</f>
        <v>0.15327102803738318</v>
      </c>
      <c r="H191" s="462">
        <f>SUM(H178:H189)</f>
        <v>502</v>
      </c>
      <c r="I191" s="462">
        <f>SUM(I178:I189)</f>
        <v>470</v>
      </c>
      <c r="J191" s="462">
        <f>SUM(J178:J189)</f>
        <v>507</v>
      </c>
      <c r="K191" s="467">
        <f>(+J191-H191)/H191</f>
        <v>0.0099601593625498</v>
      </c>
      <c r="L191" s="467">
        <f>(+J191-I191)/I191</f>
        <v>0.07872340425531915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617</v>
      </c>
      <c r="R191" s="467">
        <f>(+Q191-O191)/O191</f>
        <v>-0.6333927510398099</v>
      </c>
      <c r="S191" s="467">
        <f>(+Q191-P191)/P191</f>
        <v>-0.6001296176279974</v>
      </c>
      <c r="U191" s="462">
        <f>SUM(U178:U189)</f>
        <v>1438</v>
      </c>
      <c r="V191" s="462">
        <f>SUM(V178:V189)</f>
        <v>1487</v>
      </c>
      <c r="W191" s="462">
        <f>SUM(W178:W189)</f>
        <v>507</v>
      </c>
      <c r="X191" s="467">
        <f>(+W191-U191)/U191</f>
        <v>-0.6474269819193325</v>
      </c>
      <c r="Y191" s="467">
        <f>(+W191-V191)/V191</f>
        <v>-0.6590450571620713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44357</v>
      </c>
      <c r="F193" s="468" t="s">
        <v>120</v>
      </c>
      <c r="G193" s="468"/>
      <c r="N193" s="461">
        <f ca="1">TODAY()</f>
        <v>44357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B198" s="462">
        <v>66</v>
      </c>
      <c r="C198" s="462">
        <v>53</v>
      </c>
      <c r="D198" s="462">
        <v>35</v>
      </c>
      <c r="E198" s="467">
        <f>(+D198-B198)/B198</f>
        <v>-0.4696969696969697</v>
      </c>
      <c r="F198" s="467">
        <f>(+D198-C198)/C198</f>
        <v>-0.33962264150943394</v>
      </c>
      <c r="H198" s="462">
        <v>45</v>
      </c>
      <c r="I198" s="462">
        <v>44</v>
      </c>
      <c r="J198" s="462">
        <v>43</v>
      </c>
      <c r="K198" s="467">
        <f>(+J198-H198)/H198</f>
        <v>-0.044444444444444446</v>
      </c>
      <c r="L198" s="467">
        <f>(+J198-I198)/I198</f>
        <v>-0.022727272727272728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aca="true" t="shared" si="40" ref="R198:R208">(+Q198-O198)/O198</f>
        <v>-0.4696969696969697</v>
      </c>
      <c r="S198" s="467">
        <f aca="true" t="shared" si="41" ref="S198:S208">(+Q198-P198)/P198</f>
        <v>-0.33962264150943394</v>
      </c>
      <c r="U198" s="462">
        <v>45</v>
      </c>
      <c r="V198" s="462">
        <v>44</v>
      </c>
      <c r="W198" s="462">
        <v>43</v>
      </c>
      <c r="X198" s="467">
        <f aca="true" t="shared" si="42" ref="X198:X208">(+W198-U198)/U198</f>
        <v>-0.044444444444444446</v>
      </c>
      <c r="Y198" s="467">
        <f aca="true" t="shared" si="43" ref="Y198:Y208">(+W198-V198)/V198</f>
        <v>-0.022727272727272728</v>
      </c>
    </row>
    <row r="199" spans="1:25" ht="12.75" customHeight="1">
      <c r="A199" s="462" t="s">
        <v>100</v>
      </c>
      <c r="B199" s="462">
        <v>100</v>
      </c>
      <c r="C199" s="462">
        <v>89</v>
      </c>
      <c r="D199" s="462">
        <v>88</v>
      </c>
      <c r="E199" s="467">
        <f>(+D199-B199)/B199</f>
        <v>-0.12</v>
      </c>
      <c r="F199" s="467">
        <f>(+D199-C199)/C199</f>
        <v>-0.011235955056179775</v>
      </c>
      <c r="H199" s="462">
        <v>69</v>
      </c>
      <c r="I199" s="462">
        <v>57</v>
      </c>
      <c r="J199" s="462">
        <v>57</v>
      </c>
      <c r="K199" s="467">
        <f>(+J199-H199)/H199</f>
        <v>-0.17391304347826086</v>
      </c>
      <c r="L199" s="467">
        <f>(+J199-I199)/I199</f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40"/>
        <v>-0.12</v>
      </c>
      <c r="S199" s="467">
        <f t="shared" si="41"/>
        <v>-0.011235955056179775</v>
      </c>
      <c r="U199" s="462">
        <v>69</v>
      </c>
      <c r="V199" s="462">
        <v>57</v>
      </c>
      <c r="W199" s="462">
        <v>57</v>
      </c>
      <c r="X199" s="467">
        <f t="shared" si="42"/>
        <v>-0.17391304347826086</v>
      </c>
      <c r="Y199" s="467">
        <f t="shared" si="43"/>
        <v>0</v>
      </c>
    </row>
    <row r="200" spans="1:25" ht="12.75" customHeight="1">
      <c r="A200" s="462" t="s">
        <v>101</v>
      </c>
      <c r="B200" s="11">
        <v>95</v>
      </c>
      <c r="C200" s="11">
        <v>71</v>
      </c>
      <c r="D200" s="11">
        <v>112</v>
      </c>
      <c r="E200" s="467">
        <f>(+D200-B200)/B200</f>
        <v>0.17894736842105263</v>
      </c>
      <c r="F200" s="467">
        <f>(+D200-C200)/C200</f>
        <v>0.5774647887323944</v>
      </c>
      <c r="H200" s="11">
        <v>82</v>
      </c>
      <c r="I200" s="11">
        <v>66</v>
      </c>
      <c r="J200" s="11">
        <v>84</v>
      </c>
      <c r="K200" s="467">
        <f>(+J200-H200)/H200</f>
        <v>0.024390243902439025</v>
      </c>
      <c r="L200" s="467">
        <f>(+J200-I200)/I200</f>
        <v>0.2727272727272727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40"/>
        <v>0.17894736842105263</v>
      </c>
      <c r="S200" s="467">
        <f t="shared" si="41"/>
        <v>0.5774647887323944</v>
      </c>
      <c r="U200" s="11">
        <v>82</v>
      </c>
      <c r="V200" s="11">
        <v>66</v>
      </c>
      <c r="W200" s="11">
        <v>84</v>
      </c>
      <c r="X200" s="467">
        <f t="shared" si="42"/>
        <v>0.024390243902439025</v>
      </c>
      <c r="Y200" s="467">
        <f t="shared" si="43"/>
        <v>0.2727272727272727</v>
      </c>
    </row>
    <row r="201" spans="1:25" ht="12.75" customHeight="1">
      <c r="A201" s="462" t="s">
        <v>102</v>
      </c>
      <c r="B201" s="11">
        <v>104</v>
      </c>
      <c r="C201" s="11">
        <v>111</v>
      </c>
      <c r="D201" s="11">
        <v>88</v>
      </c>
      <c r="E201" s="467">
        <f>(+D201-B201)/B201</f>
        <v>-0.15384615384615385</v>
      </c>
      <c r="F201" s="467">
        <f>(+D201-C201)/C201</f>
        <v>-0.2072072072072072</v>
      </c>
      <c r="H201" s="11">
        <v>97</v>
      </c>
      <c r="I201" s="11">
        <v>65</v>
      </c>
      <c r="J201" s="11">
        <v>69</v>
      </c>
      <c r="K201" s="467">
        <f>(+J201-H201)/H201</f>
        <v>-0.28865979381443296</v>
      </c>
      <c r="L201" s="467">
        <f>(+J201-I201)/I201</f>
        <v>0.06153846153846154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40"/>
        <v>-0.15384615384615385</v>
      </c>
      <c r="S201" s="467">
        <f t="shared" si="41"/>
        <v>-0.2072072072072072</v>
      </c>
      <c r="U201" s="11">
        <v>97</v>
      </c>
      <c r="V201" s="11">
        <v>65</v>
      </c>
      <c r="W201" s="11">
        <v>69</v>
      </c>
      <c r="X201" s="467">
        <f t="shared" si="42"/>
        <v>-0.28865979381443296</v>
      </c>
      <c r="Y201" s="467">
        <f t="shared" si="43"/>
        <v>0.06153846153846154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426</v>
      </c>
      <c r="C210" s="462">
        <f>SUM(C197:C208)</f>
        <v>366</v>
      </c>
      <c r="D210" s="462">
        <f>SUM(D197:D208)</f>
        <v>381</v>
      </c>
      <c r="E210" s="467">
        <f>(+D210-B210)/B210</f>
        <v>-0.1056338028169014</v>
      </c>
      <c r="F210" s="467">
        <f>(+D210-C210)/C210</f>
        <v>0.040983606557377046</v>
      </c>
      <c r="H210" s="462">
        <f>SUM(H197:H208)</f>
        <v>345</v>
      </c>
      <c r="I210" s="462">
        <f>SUM(I197:I208)</f>
        <v>273</v>
      </c>
      <c r="J210" s="462">
        <f>SUM(J197:J208)</f>
        <v>297</v>
      </c>
      <c r="K210" s="467">
        <f>(+J210-H210)/H210</f>
        <v>-0.1391304347826087</v>
      </c>
      <c r="L210" s="467">
        <f>(+J210-I210)/I210</f>
        <v>0.08791208791208792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381</v>
      </c>
      <c r="R210" s="467">
        <f>(+Q210-O210)/O210</f>
        <v>-0.6246305418719211</v>
      </c>
      <c r="S210" s="467">
        <f>(+Q210-P210)/P210</f>
        <v>-0.5766666666666667</v>
      </c>
      <c r="U210" s="462">
        <f>SUM(U197:U208)</f>
        <v>927</v>
      </c>
      <c r="V210" s="462">
        <f>SUM(V197:V208)</f>
        <v>938</v>
      </c>
      <c r="W210" s="462">
        <f>SUM(W197:W208)</f>
        <v>297</v>
      </c>
      <c r="X210" s="467">
        <f>(+W210-U210)/U210</f>
        <v>-0.6796116504854369</v>
      </c>
      <c r="Y210" s="467">
        <f>(+W210-V210)/V210</f>
        <v>-0.6833688699360341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44357</v>
      </c>
      <c r="F212" s="464"/>
      <c r="G212" s="465" t="s">
        <v>118</v>
      </c>
      <c r="N212" s="461">
        <f ca="1">TODAY()</f>
        <v>44357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B217" s="462">
        <v>2970</v>
      </c>
      <c r="C217" s="462">
        <v>3724</v>
      </c>
      <c r="D217" s="462">
        <v>2699</v>
      </c>
      <c r="E217" s="467">
        <f>(+D217-B217)/B217</f>
        <v>-0.09124579124579124</v>
      </c>
      <c r="F217" s="467">
        <f>(+D217-C217)/C217</f>
        <v>-0.2752416756176155</v>
      </c>
      <c r="H217" s="462">
        <v>2002</v>
      </c>
      <c r="I217" s="462">
        <v>2080</v>
      </c>
      <c r="J217" s="462">
        <v>2209</v>
      </c>
      <c r="K217" s="467">
        <f>(+J217-H217)/H217</f>
        <v>0.10339660339660339</v>
      </c>
      <c r="L217" s="467">
        <f>(+J217-I217)/I217</f>
        <v>0.06201923076923077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aca="true" t="shared" si="44" ref="R217:R227">(+Q217-O217)/O217</f>
        <v>-0.09124579124579124</v>
      </c>
      <c r="S217" s="467">
        <f aca="true" t="shared" si="45" ref="S217:S227">(+Q217-P217)/P217</f>
        <v>-0.2752416756176155</v>
      </c>
      <c r="U217" s="462">
        <v>2002</v>
      </c>
      <c r="V217" s="462">
        <v>2080</v>
      </c>
      <c r="W217" s="462">
        <v>2209</v>
      </c>
      <c r="X217" s="467">
        <f aca="true" t="shared" si="46" ref="X217:X227">(+W217-U217)/U217</f>
        <v>0.10339660339660339</v>
      </c>
      <c r="Y217" s="467">
        <f aca="true" t="shared" si="47" ref="Y217:Y227">(+W217-V217)/V217</f>
        <v>0.06201923076923077</v>
      </c>
    </row>
    <row r="218" spans="1:25" ht="12.75" customHeight="1">
      <c r="A218" s="462" t="s">
        <v>100</v>
      </c>
      <c r="B218" s="462">
        <v>4484</v>
      </c>
      <c r="C218" s="462">
        <v>4239</v>
      </c>
      <c r="D218" s="462">
        <v>4159</v>
      </c>
      <c r="E218" s="467">
        <f>(+D218-B218)/B218</f>
        <v>-0.07247992863514718</v>
      </c>
      <c r="F218" s="467">
        <f>(+D218-C218)/C218</f>
        <v>-0.01887237556027365</v>
      </c>
      <c r="H218" s="462">
        <v>2530</v>
      </c>
      <c r="I218" s="462">
        <v>2859</v>
      </c>
      <c r="J218" s="462">
        <v>3051</v>
      </c>
      <c r="K218" s="467">
        <f>(+J218-H218)/H218</f>
        <v>0.20592885375494072</v>
      </c>
      <c r="L218" s="467">
        <f>(+J218-I218)/I218</f>
        <v>0.06715634837355719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44"/>
        <v>-0.07247992863514718</v>
      </c>
      <c r="S218" s="467">
        <f t="shared" si="45"/>
        <v>-0.01887237556027365</v>
      </c>
      <c r="U218" s="462">
        <v>2530</v>
      </c>
      <c r="V218" s="462">
        <v>2859</v>
      </c>
      <c r="W218" s="462">
        <v>3051</v>
      </c>
      <c r="X218" s="467">
        <f t="shared" si="46"/>
        <v>0.20592885375494072</v>
      </c>
      <c r="Y218" s="467">
        <f t="shared" si="47"/>
        <v>0.06715634837355719</v>
      </c>
    </row>
    <row r="219" spans="1:25" ht="12.75" customHeight="1">
      <c r="A219" s="462" t="s">
        <v>101</v>
      </c>
      <c r="B219" s="11">
        <v>5129</v>
      </c>
      <c r="C219" s="11">
        <v>3234</v>
      </c>
      <c r="D219" s="11">
        <v>4793</v>
      </c>
      <c r="E219" s="467">
        <f>(+D219-B219)/B219</f>
        <v>-0.06550984597387405</v>
      </c>
      <c r="F219" s="467">
        <f>(+D219-C219)/C219</f>
        <v>0.48206555349412494</v>
      </c>
      <c r="H219" s="11">
        <v>3101</v>
      </c>
      <c r="I219" s="11">
        <v>2883</v>
      </c>
      <c r="J219" s="11">
        <v>3484</v>
      </c>
      <c r="K219" s="467">
        <f>(+J219-H219)/H219</f>
        <v>0.1235085456304418</v>
      </c>
      <c r="L219" s="467">
        <f>(+J219-I219)/I219</f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44"/>
        <v>-0.06550984597387405</v>
      </c>
      <c r="S219" s="467">
        <f t="shared" si="45"/>
        <v>0.48206555349412494</v>
      </c>
      <c r="U219" s="11">
        <v>3101</v>
      </c>
      <c r="V219" s="11">
        <v>2883</v>
      </c>
      <c r="W219" s="11">
        <v>3482</v>
      </c>
      <c r="X219" s="467">
        <f t="shared" si="46"/>
        <v>0.12286359238955176</v>
      </c>
      <c r="Y219" s="467">
        <f t="shared" si="47"/>
        <v>0.207769684356573</v>
      </c>
    </row>
    <row r="220" spans="1:25" ht="12.75" customHeight="1">
      <c r="A220" s="462" t="s">
        <v>102</v>
      </c>
      <c r="B220" s="11">
        <v>5606</v>
      </c>
      <c r="C220" s="11">
        <v>4421</v>
      </c>
      <c r="D220" s="11">
        <v>4977</v>
      </c>
      <c r="E220" s="467">
        <f>(+D220-B220)/B220</f>
        <v>-0.11220121298608633</v>
      </c>
      <c r="F220" s="467">
        <f>(+D220-C220)/C220</f>
        <v>0.12576340194526126</v>
      </c>
      <c r="H220" s="11">
        <v>3976</v>
      </c>
      <c r="I220" s="11">
        <v>2948</v>
      </c>
      <c r="J220" s="11">
        <v>3702</v>
      </c>
      <c r="K220" s="467">
        <f>(+J220-H220)/H220</f>
        <v>-0.06891348088531186</v>
      </c>
      <c r="L220" s="467">
        <f>(+J220-I220)/I220</f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44"/>
        <v>-0.11220121298608633</v>
      </c>
      <c r="S220" s="467">
        <f t="shared" si="45"/>
        <v>0.12576340194526126</v>
      </c>
      <c r="U220" s="11">
        <v>3976</v>
      </c>
      <c r="V220" s="11">
        <v>2948</v>
      </c>
      <c r="W220" s="11">
        <v>3702</v>
      </c>
      <c r="X220" s="467">
        <f t="shared" si="46"/>
        <v>-0.06891348088531186</v>
      </c>
      <c r="Y220" s="467">
        <f t="shared" si="47"/>
        <v>0.25576662143826323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21650</v>
      </c>
      <c r="C229" s="462">
        <f>SUM(C216:C227)</f>
        <v>19106</v>
      </c>
      <c r="D229" s="462">
        <f>SUM(D216:D227)</f>
        <v>19551</v>
      </c>
      <c r="E229" s="467">
        <f>(+D229-B229)/B229</f>
        <v>-0.09695150115473442</v>
      </c>
      <c r="F229" s="467">
        <f>(+D229-C229)/C229</f>
        <v>0.023291112739453574</v>
      </c>
      <c r="H229" s="462">
        <f>SUM(H216:H227)</f>
        <v>13491</v>
      </c>
      <c r="I229" s="462">
        <f>SUM(I216:I227)</f>
        <v>12848</v>
      </c>
      <c r="J229" s="462">
        <f>SUM(J216:J227)</f>
        <v>14718</v>
      </c>
      <c r="K229" s="467">
        <f>(+J229-H229)/H229</f>
        <v>0.09094952190349122</v>
      </c>
      <c r="L229" s="467">
        <f>(+J229-I229)/I229</f>
        <v>0.14554794520547945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19551</v>
      </c>
      <c r="R229" s="467">
        <f>(+Q229-O229)/O229</f>
        <v>-0.6202583276682528</v>
      </c>
      <c r="S229" s="467">
        <f>(+Q229-P229)/P229</f>
        <v>-0.5971523942965467</v>
      </c>
      <c r="U229" s="462">
        <f>SUM(U216:U227)</f>
        <v>38067</v>
      </c>
      <c r="V229" s="462">
        <f>SUM(V216:V227)</f>
        <v>41148</v>
      </c>
      <c r="W229" s="462">
        <f>SUM(W216:W227)</f>
        <v>14716</v>
      </c>
      <c r="X229" s="467">
        <f>(+W229-U229)/U229</f>
        <v>-0.6134184464234114</v>
      </c>
      <c r="Y229" s="467">
        <f>(+W229-V229)/V229</f>
        <v>-0.6423641489258287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B235" s="462">
        <v>2509</v>
      </c>
      <c r="C235" s="462">
        <v>3074</v>
      </c>
      <c r="D235" s="462">
        <v>2231</v>
      </c>
      <c r="E235" s="467">
        <f>(+D235-B235)/B235</f>
        <v>-0.11080111598246313</v>
      </c>
      <c r="F235" s="467">
        <f>(+D235-C235)/C235</f>
        <v>-0.27423552374756016</v>
      </c>
      <c r="H235" s="462">
        <v>1795</v>
      </c>
      <c r="I235" s="462">
        <v>1869</v>
      </c>
      <c r="J235" s="462">
        <v>1955</v>
      </c>
      <c r="K235" s="467">
        <f>(+J235-H235)/H235</f>
        <v>0.08913649025069638</v>
      </c>
      <c r="L235" s="467">
        <f>(+J235-I235)/I235</f>
        <v>0.04601391118245051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aca="true" t="shared" si="48" ref="R235:R245">(+Q235-O235)/O235</f>
        <v>-0.11080111598246313</v>
      </c>
      <c r="S235" s="467">
        <f aca="true" t="shared" si="49" ref="S235:S24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aca="true" t="shared" si="50" ref="X235:X245">(+W235-U235)/U235</f>
        <v>0.08913649025069638</v>
      </c>
      <c r="Y235" s="467">
        <f aca="true" t="shared" si="51" ref="Y235:Y245">(+W235-V235)/V235</f>
        <v>0.04601391118245051</v>
      </c>
    </row>
    <row r="236" spans="1:25" ht="12.75" customHeight="1">
      <c r="A236" s="462" t="s">
        <v>100</v>
      </c>
      <c r="B236" s="462">
        <v>3773</v>
      </c>
      <c r="C236" s="462">
        <v>3734</v>
      </c>
      <c r="D236" s="462">
        <v>3577</v>
      </c>
      <c r="E236" s="467">
        <f>(+D236-B236)/B236</f>
        <v>-0.05194805194805195</v>
      </c>
      <c r="F236" s="467">
        <f>(+D236-C236)/C236</f>
        <v>-0.042046063202999466</v>
      </c>
      <c r="H236" s="462">
        <v>2344</v>
      </c>
      <c r="I236" s="462">
        <v>2624</v>
      </c>
      <c r="J236" s="462">
        <v>2694</v>
      </c>
      <c r="K236" s="467">
        <f>(+J236-H236)/H236</f>
        <v>0.1493174061433447</v>
      </c>
      <c r="L236" s="467">
        <f>(+J236-I236)/I236</f>
        <v>0.026676829268292682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48"/>
        <v>-0.05194805194805195</v>
      </c>
      <c r="S236" s="467">
        <f t="shared" si="49"/>
        <v>-0.042046063202999466</v>
      </c>
      <c r="U236" s="462">
        <v>2344</v>
      </c>
      <c r="V236" s="462">
        <v>2624</v>
      </c>
      <c r="W236" s="462">
        <v>2694</v>
      </c>
      <c r="X236" s="467">
        <f t="shared" si="50"/>
        <v>0.1493174061433447</v>
      </c>
      <c r="Y236" s="467">
        <f t="shared" si="51"/>
        <v>0.026676829268292682</v>
      </c>
    </row>
    <row r="237" spans="1:25" ht="12.75" customHeight="1">
      <c r="A237" s="462" t="s">
        <v>101</v>
      </c>
      <c r="B237" s="11">
        <v>4483</v>
      </c>
      <c r="C237" s="11">
        <v>2834</v>
      </c>
      <c r="D237" s="11">
        <v>4190</v>
      </c>
      <c r="E237" s="467">
        <f>(+D237-B237)/B237</f>
        <v>-0.06535801918358242</v>
      </c>
      <c r="F237" s="467">
        <f>(+D237-C237)/C237</f>
        <v>0.4784756527875794</v>
      </c>
      <c r="H237" s="11">
        <v>2862</v>
      </c>
      <c r="I237" s="11">
        <v>2651</v>
      </c>
      <c r="J237" s="11">
        <v>3063</v>
      </c>
      <c r="K237" s="467">
        <f>(+J237-H237)/H237</f>
        <v>0.07023060796645703</v>
      </c>
      <c r="L237" s="467">
        <f>(+J237-I237)/I237</f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48"/>
        <v>-0.06535801918358242</v>
      </c>
      <c r="S237" s="467">
        <f t="shared" si="49"/>
        <v>0.4784756527875794</v>
      </c>
      <c r="U237" s="11">
        <v>2862</v>
      </c>
      <c r="V237" s="11">
        <v>2651</v>
      </c>
      <c r="W237" s="11">
        <v>3063</v>
      </c>
      <c r="X237" s="467">
        <f t="shared" si="50"/>
        <v>0.07023060796645703</v>
      </c>
      <c r="Y237" s="467">
        <f t="shared" si="51"/>
        <v>0.15541305167861186</v>
      </c>
    </row>
    <row r="238" spans="1:25" ht="12.75" customHeight="1">
      <c r="A238" s="462" t="s">
        <v>102</v>
      </c>
      <c r="B238" s="11">
        <v>4946</v>
      </c>
      <c r="C238" s="11">
        <v>3902</v>
      </c>
      <c r="D238" s="11">
        <v>4379</v>
      </c>
      <c r="E238" s="467">
        <f>(+D238-B238)/B238</f>
        <v>-0.11463809138697938</v>
      </c>
      <c r="F238" s="467">
        <f>(+D238-C238)/C238</f>
        <v>0.12224500256278831</v>
      </c>
      <c r="H238" s="11">
        <v>3694</v>
      </c>
      <c r="I238" s="11">
        <v>2700</v>
      </c>
      <c r="J238" s="11">
        <v>3312</v>
      </c>
      <c r="K238" s="467">
        <f>(+J238-H238)/H238</f>
        <v>-0.10341093665403357</v>
      </c>
      <c r="L238" s="467">
        <f>(+J238-I238)/I238</f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48"/>
        <v>-0.11463809138697938</v>
      </c>
      <c r="S238" s="467">
        <f t="shared" si="49"/>
        <v>0.12224500256278831</v>
      </c>
      <c r="U238" s="11">
        <v>3694</v>
      </c>
      <c r="V238" s="11">
        <v>2700</v>
      </c>
      <c r="W238" s="11">
        <v>3312</v>
      </c>
      <c r="X238" s="467">
        <f t="shared" si="50"/>
        <v>-0.10341093665403357</v>
      </c>
      <c r="Y238" s="467">
        <f t="shared" si="51"/>
        <v>0.22666666666666666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18436</v>
      </c>
      <c r="C247" s="462">
        <f>SUM(C234:C245)</f>
        <v>16286</v>
      </c>
      <c r="D247" s="462">
        <f>SUM(D234:D245)</f>
        <v>16777</v>
      </c>
      <c r="E247" s="467">
        <f>(+D247-B247)/B247</f>
        <v>-0.08998698199175525</v>
      </c>
      <c r="F247" s="467">
        <f>(+D247-C247)/C247</f>
        <v>0.030148593884317818</v>
      </c>
      <c r="H247" s="462">
        <f>SUM(H234:H245)</f>
        <v>12386</v>
      </c>
      <c r="I247" s="462">
        <f>SUM(I234:I245)</f>
        <v>11715</v>
      </c>
      <c r="J247" s="462">
        <f>SUM(J234:J245)</f>
        <v>13026</v>
      </c>
      <c r="K247" s="467">
        <f>(+J247-H247)/H247</f>
        <v>0.051671241724527694</v>
      </c>
      <c r="L247" s="467">
        <f>(+J247-I247)/I247</f>
        <v>0.1119078104993598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16777</v>
      </c>
      <c r="R247" s="467">
        <f>(+Q247-O247)/O247</f>
        <v>-0.6199311313488288</v>
      </c>
      <c r="S247" s="467">
        <f>(+Q247-P247)/P247</f>
        <v>-0.6005190846965259</v>
      </c>
      <c r="U247" s="462">
        <f>SUM(U234:U245)</f>
        <v>35162</v>
      </c>
      <c r="V247" s="462">
        <f>SUM(V234:V245)</f>
        <v>37471</v>
      </c>
      <c r="W247" s="462">
        <f>SUM(W234:W245)</f>
        <v>13026</v>
      </c>
      <c r="X247" s="467">
        <f>(+W247-U247)/U247</f>
        <v>-0.6295432569250896</v>
      </c>
      <c r="Y247" s="467">
        <f>(+W247-V247)/V247</f>
        <v>-0.6523711670358411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9" sqref="A19:L19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44357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103</v>
      </c>
      <c r="B7" s="11">
        <v>2873</v>
      </c>
      <c r="C7" s="11">
        <v>3009</v>
      </c>
      <c r="D7" s="11">
        <v>2774</v>
      </c>
      <c r="E7" s="555">
        <f aca="true" t="shared" si="0" ref="E7:E13">(+D7-B7)/B7</f>
        <v>-0.03445875391576749</v>
      </c>
      <c r="F7" s="555">
        <f aca="true" t="shared" si="1" ref="F7:F13">(+D7-C7)/C7</f>
        <v>-0.07809903622465936</v>
      </c>
      <c r="H7" s="11">
        <v>2512</v>
      </c>
      <c r="I7" s="11">
        <v>2341</v>
      </c>
      <c r="J7" s="11">
        <v>2053</v>
      </c>
      <c r="K7" s="555">
        <f aca="true" t="shared" si="2" ref="K7:K13">(+J7-H7)/H7</f>
        <v>-0.18272292993630573</v>
      </c>
      <c r="L7" s="555">
        <f aca="true" t="shared" si="3" ref="L7:L13">(+J7-I7)/I7</f>
        <v>-0.12302434856898761</v>
      </c>
    </row>
    <row r="8" spans="1:12" s="11" customFormat="1" ht="12.75" customHeight="1">
      <c r="A8" s="462" t="s">
        <v>104</v>
      </c>
      <c r="B8" s="11">
        <v>2803</v>
      </c>
      <c r="C8" s="11">
        <v>2959</v>
      </c>
      <c r="D8" s="11">
        <v>2876</v>
      </c>
      <c r="E8" s="555">
        <f t="shared" si="0"/>
        <v>0.026043524794862646</v>
      </c>
      <c r="F8" s="555">
        <f t="shared" si="1"/>
        <v>-0.02805001689760054</v>
      </c>
      <c r="H8" s="11">
        <v>2278</v>
      </c>
      <c r="I8" s="11">
        <v>2379</v>
      </c>
      <c r="J8" s="11">
        <v>2499</v>
      </c>
      <c r="K8" s="555">
        <f t="shared" si="2"/>
        <v>0.09701492537313433</v>
      </c>
      <c r="L8" s="555">
        <f t="shared" si="3"/>
        <v>0.05044136191677175</v>
      </c>
    </row>
    <row r="9" spans="1:12" s="11" customFormat="1" ht="12.75" customHeight="1">
      <c r="A9" s="462" t="s">
        <v>105</v>
      </c>
      <c r="B9" s="11">
        <v>2961</v>
      </c>
      <c r="C9" s="11">
        <v>2840</v>
      </c>
      <c r="D9" s="11">
        <v>3000</v>
      </c>
      <c r="E9" s="555">
        <f t="shared" si="0"/>
        <v>0.013171225937183385</v>
      </c>
      <c r="F9" s="555">
        <f t="shared" si="1"/>
        <v>0.056338028169014086</v>
      </c>
      <c r="H9" s="11">
        <v>2247</v>
      </c>
      <c r="I9" s="11">
        <v>2334</v>
      </c>
      <c r="J9" s="11">
        <v>2497</v>
      </c>
      <c r="K9" s="555">
        <f t="shared" si="2"/>
        <v>0.11125945705384958</v>
      </c>
      <c r="L9" s="555">
        <f t="shared" si="3"/>
        <v>0.06983718937446444</v>
      </c>
    </row>
    <row r="10" spans="1:12" s="11" customFormat="1" ht="12.75" customHeight="1">
      <c r="A10" s="462" t="s">
        <v>106</v>
      </c>
      <c r="B10" s="11">
        <v>2327</v>
      </c>
      <c r="C10" s="11">
        <v>2689</v>
      </c>
      <c r="D10" s="11">
        <v>2808</v>
      </c>
      <c r="E10" s="555">
        <f t="shared" si="0"/>
        <v>0.20670391061452514</v>
      </c>
      <c r="F10" s="555">
        <f t="shared" si="1"/>
        <v>0.04425436965414652</v>
      </c>
      <c r="H10" s="11">
        <v>1821</v>
      </c>
      <c r="I10" s="11">
        <v>1888</v>
      </c>
      <c r="J10" s="11">
        <v>2460</v>
      </c>
      <c r="K10" s="555">
        <f t="shared" si="2"/>
        <v>0.35090609555189456</v>
      </c>
      <c r="L10" s="555">
        <f t="shared" si="3"/>
        <v>0.3029661016949153</v>
      </c>
    </row>
    <row r="11" spans="1:12" s="11" customFormat="1" ht="12.75" customHeight="1">
      <c r="A11" s="462" t="s">
        <v>107</v>
      </c>
      <c r="B11" s="11">
        <v>2283</v>
      </c>
      <c r="C11" s="11">
        <v>2354</v>
      </c>
      <c r="D11" s="11">
        <v>2504</v>
      </c>
      <c r="E11" s="555">
        <f t="shared" si="0"/>
        <v>0.09680245291283399</v>
      </c>
      <c r="F11" s="555">
        <f t="shared" si="1"/>
        <v>0.0637213254035684</v>
      </c>
      <c r="H11" s="11">
        <v>1792</v>
      </c>
      <c r="I11" s="11">
        <v>1930</v>
      </c>
      <c r="J11" s="11">
        <v>2480</v>
      </c>
      <c r="K11" s="555">
        <f t="shared" si="2"/>
        <v>0.38392857142857145</v>
      </c>
      <c r="L11" s="555">
        <f t="shared" si="3"/>
        <v>0.2849740932642487</v>
      </c>
    </row>
    <row r="12" spans="1:12" ht="12.75" customHeight="1">
      <c r="A12" s="462" t="s">
        <v>108</v>
      </c>
      <c r="B12" s="11">
        <v>1599</v>
      </c>
      <c r="C12" s="11">
        <v>1563</v>
      </c>
      <c r="D12" s="11">
        <v>1562</v>
      </c>
      <c r="E12" s="555">
        <f t="shared" si="0"/>
        <v>-0.023139462163852407</v>
      </c>
      <c r="F12" s="555">
        <f t="shared" si="1"/>
        <v>-0.0006397952655150352</v>
      </c>
      <c r="G12" s="11"/>
      <c r="H12" s="11">
        <v>1629</v>
      </c>
      <c r="I12" s="11">
        <v>1643</v>
      </c>
      <c r="J12" s="11">
        <v>2049</v>
      </c>
      <c r="K12" s="555">
        <f t="shared" si="2"/>
        <v>0.2578268876611418</v>
      </c>
      <c r="L12" s="555">
        <f t="shared" si="3"/>
        <v>0.24710894704808278</v>
      </c>
    </row>
    <row r="13" spans="1:13" s="11" customFormat="1" ht="12.75" customHeight="1">
      <c r="A13" t="s">
        <v>109</v>
      </c>
      <c r="B13" s="11">
        <v>1071</v>
      </c>
      <c r="C13" s="11">
        <v>1139</v>
      </c>
      <c r="D13" s="11">
        <v>1247</v>
      </c>
      <c r="E13" s="555">
        <f t="shared" si="0"/>
        <v>0.16433239962651727</v>
      </c>
      <c r="F13" s="555">
        <f t="shared" si="1"/>
        <v>0.09482001755926252</v>
      </c>
      <c r="G13"/>
      <c r="H13" s="11">
        <v>1306</v>
      </c>
      <c r="I13" s="11">
        <v>1539</v>
      </c>
      <c r="J13" s="11">
        <v>1991</v>
      </c>
      <c r="K13" s="555">
        <f t="shared" si="2"/>
        <v>0.5245022970903522</v>
      </c>
      <c r="L13" s="555">
        <f t="shared" si="3"/>
        <v>0.2936972059779077</v>
      </c>
      <c r="M13" s="18"/>
    </row>
    <row r="14" spans="1:12" s="11" customFormat="1" ht="12.75" customHeight="1">
      <c r="A14"/>
      <c r="B14" s="2" t="s">
        <v>3261</v>
      </c>
      <c r="C14" s="2" t="s">
        <v>4042</v>
      </c>
      <c r="D14" s="2" t="s">
        <v>4799</v>
      </c>
      <c r="E14" s="2" t="s">
        <v>4800</v>
      </c>
      <c r="F14" s="2" t="s">
        <v>4801</v>
      </c>
      <c r="G14" s="462"/>
      <c r="H14" s="2" t="s">
        <v>3262</v>
      </c>
      <c r="I14" s="2" t="s">
        <v>4046</v>
      </c>
      <c r="J14" s="2" t="s">
        <v>4802</v>
      </c>
      <c r="K14" s="2" t="s">
        <v>4800</v>
      </c>
      <c r="L14" s="2" t="s">
        <v>4803</v>
      </c>
    </row>
    <row r="15" spans="1:12" s="11" customFormat="1" ht="12.75" customHeight="1">
      <c r="A15" s="466" t="s">
        <v>98</v>
      </c>
      <c r="B15" s="462">
        <v>2056</v>
      </c>
      <c r="C15" s="462">
        <v>1963</v>
      </c>
      <c r="D15" s="462">
        <v>1711</v>
      </c>
      <c r="E15" s="467">
        <f>(+D15-B15)/B15</f>
        <v>-0.16780155642023345</v>
      </c>
      <c r="F15" s="467">
        <f>(+D15-C15)/C15</f>
        <v>-0.12837493632195618</v>
      </c>
      <c r="G15" s="462"/>
      <c r="H15" s="462">
        <v>1077</v>
      </c>
      <c r="I15" s="462">
        <v>1174</v>
      </c>
      <c r="J15" s="462">
        <v>1311</v>
      </c>
      <c r="K15" s="467">
        <f>(+J15-H15)/H15</f>
        <v>0.21727019498607242</v>
      </c>
      <c r="L15" s="467">
        <f>(+J15-I15)/I15</f>
        <v>0.11669505962521294</v>
      </c>
    </row>
    <row r="16" spans="1:12" s="18" customFormat="1" ht="12.75" customHeight="1">
      <c r="A16" s="462" t="s">
        <v>99</v>
      </c>
      <c r="B16" s="462">
        <v>1729</v>
      </c>
      <c r="C16" s="462">
        <v>2174</v>
      </c>
      <c r="D16" s="462">
        <v>1566</v>
      </c>
      <c r="E16" s="467">
        <f>(+D16-B16)/B16</f>
        <v>-0.09427414690572586</v>
      </c>
      <c r="F16" s="467">
        <f>(+D16-C16)/C16</f>
        <v>-0.2796688132474701</v>
      </c>
      <c r="G16" s="462"/>
      <c r="H16" s="462">
        <v>1140</v>
      </c>
      <c r="I16" s="462">
        <v>1206</v>
      </c>
      <c r="J16" s="462">
        <v>1194</v>
      </c>
      <c r="K16" s="467">
        <f>(+J16-H16)/H16</f>
        <v>0.04736842105263158</v>
      </c>
      <c r="L16" s="467">
        <f>(+J16-I16)/I16</f>
        <v>-0.009950248756218905</v>
      </c>
    </row>
    <row r="17" spans="1:12" s="18" customFormat="1" ht="12.75" customHeight="1">
      <c r="A17" s="462" t="s">
        <v>100</v>
      </c>
      <c r="B17" s="462">
        <v>2504</v>
      </c>
      <c r="C17" s="462">
        <v>2411</v>
      </c>
      <c r="D17" s="462">
        <v>2421</v>
      </c>
      <c r="E17" s="467">
        <f>(+D17-B17)/B17</f>
        <v>-0.03314696485623003</v>
      </c>
      <c r="F17" s="467">
        <f>(+D17-C17)/C17</f>
        <v>0.00414765657403567</v>
      </c>
      <c r="G17" s="462"/>
      <c r="H17" s="462">
        <v>1476</v>
      </c>
      <c r="I17" s="462">
        <v>1675</v>
      </c>
      <c r="J17" s="462">
        <v>1712</v>
      </c>
      <c r="K17" s="467">
        <f>(+J17-H17)/H17</f>
        <v>0.15989159891598917</v>
      </c>
      <c r="L17" s="467">
        <f>(+J17-I17)/I17</f>
        <v>0.02208955223880597</v>
      </c>
    </row>
    <row r="18" spans="1:13" s="18" customFormat="1" ht="12.75" customHeight="1">
      <c r="A18" s="11" t="s">
        <v>101</v>
      </c>
      <c r="B18" s="11">
        <v>2834</v>
      </c>
      <c r="C18" s="11">
        <v>1892</v>
      </c>
      <c r="D18" s="11">
        <v>2707</v>
      </c>
      <c r="E18" s="606">
        <f>(+D18-B18)/B18</f>
        <v>-0.04481298517995766</v>
      </c>
      <c r="F18" s="606">
        <f>(+D18-C18)/C18</f>
        <v>0.4307610993657505</v>
      </c>
      <c r="G18" s="11"/>
      <c r="H18" s="11">
        <v>1862</v>
      </c>
      <c r="I18" s="11">
        <v>1692</v>
      </c>
      <c r="J18" s="11">
        <v>2009</v>
      </c>
      <c r="K18" s="606">
        <f>(+J18-H18)/H18</f>
        <v>0.07894736842105263</v>
      </c>
      <c r="L18" s="606">
        <f>(+J18-I18)/I18</f>
        <v>0.18735224586288415</v>
      </c>
      <c r="M18" s="11"/>
    </row>
    <row r="19" spans="1:13" s="18" customFormat="1" ht="12.75" customHeight="1">
      <c r="A19" s="462" t="s">
        <v>102</v>
      </c>
      <c r="B19" s="11">
        <v>3125</v>
      </c>
      <c r="C19" s="11">
        <v>2568</v>
      </c>
      <c r="D19" s="11">
        <v>2852</v>
      </c>
      <c r="E19" s="467">
        <f>(+D19-B19)/B19</f>
        <v>-0.08736</v>
      </c>
      <c r="F19" s="467">
        <f>(+D19-C19)/C19</f>
        <v>0.11059190031152648</v>
      </c>
      <c r="G19" s="462"/>
      <c r="H19" s="11">
        <v>2240</v>
      </c>
      <c r="I19" s="11">
        <v>1683</v>
      </c>
      <c r="J19" s="11">
        <v>2171</v>
      </c>
      <c r="K19" s="467">
        <f>(+J19-H19)/H19</f>
        <v>-0.03080357142857143</v>
      </c>
      <c r="L19" s="467">
        <f>(+J19-I19)/I19</f>
        <v>0.28995840760546643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28165</v>
      </c>
      <c r="C21">
        <f>SUM(C6:C19)</f>
        <v>27561</v>
      </c>
      <c r="D21">
        <f>SUM(D6:D19)</f>
        <v>28028</v>
      </c>
      <c r="E21" s="5">
        <f>(+D21-B21)/B21</f>
        <v>-0.004864193147523522</v>
      </c>
      <c r="F21" s="5">
        <f>(+D21-C21)/C21</f>
        <v>0.016944232792714342</v>
      </c>
      <c r="G21"/>
      <c r="H21">
        <f>SUM(H6:H19)</f>
        <v>21380</v>
      </c>
      <c r="I21">
        <f>SUM(I6:I19)</f>
        <v>21484</v>
      </c>
      <c r="J21">
        <f>SUM(J6:J19)</f>
        <v>24426</v>
      </c>
      <c r="K21" s="5">
        <f>(+J21-H21)/H21</f>
        <v>0.14246959775491114</v>
      </c>
      <c r="L21" s="5">
        <f>(+J21-I21)/I21</f>
        <v>0.13693911748277787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2" t="s">
        <v>103</v>
      </c>
      <c r="B26" s="11">
        <v>2678</v>
      </c>
      <c r="C26" s="11">
        <v>2771</v>
      </c>
      <c r="D26" s="11">
        <v>2551</v>
      </c>
      <c r="E26" s="555">
        <f aca="true" t="shared" si="4" ref="E26:E32">(+D26-B26)/B26</f>
        <v>-0.0474234503360717</v>
      </c>
      <c r="F26" s="555">
        <f aca="true" t="shared" si="5" ref="F26:F32">(+D26-C26)/C26</f>
        <v>-0.07939372067845543</v>
      </c>
      <c r="H26" s="11">
        <v>2369</v>
      </c>
      <c r="I26" s="11">
        <v>2232</v>
      </c>
      <c r="J26" s="11">
        <v>1927</v>
      </c>
      <c r="K26" s="555">
        <f aca="true" t="shared" si="6" ref="K26:K32">(+J26-H26)/H26</f>
        <v>-0.1865766146053187</v>
      </c>
      <c r="L26" s="555">
        <f aca="true" t="shared" si="7" ref="L26:L32">(+J26-I26)/I26</f>
        <v>-0.13664874551971326</v>
      </c>
      <c r="M26" s="18"/>
    </row>
    <row r="27" spans="1:13" s="11" customFormat="1" ht="12.75" customHeight="1">
      <c r="A27" s="462" t="s">
        <v>104</v>
      </c>
      <c r="B27" s="11">
        <v>2581</v>
      </c>
      <c r="C27" s="11">
        <v>2688</v>
      </c>
      <c r="D27" s="11">
        <v>2654</v>
      </c>
      <c r="E27" s="555">
        <f t="shared" si="4"/>
        <v>0.02828361100348702</v>
      </c>
      <c r="F27" s="555">
        <f t="shared" si="5"/>
        <v>-0.012648809523809524</v>
      </c>
      <c r="H27" s="11">
        <v>2180</v>
      </c>
      <c r="I27" s="11">
        <v>2263</v>
      </c>
      <c r="J27" s="11">
        <v>2334</v>
      </c>
      <c r="K27" s="555">
        <f t="shared" si="6"/>
        <v>0.07064220183486239</v>
      </c>
      <c r="L27" s="555">
        <f t="shared" si="7"/>
        <v>0.03137428192664605</v>
      </c>
      <c r="M27" s="18"/>
    </row>
    <row r="28" spans="1:13" s="11" customFormat="1" ht="12.75" customHeight="1">
      <c r="A28" s="462" t="s">
        <v>105</v>
      </c>
      <c r="B28" s="11">
        <v>2636</v>
      </c>
      <c r="C28" s="11">
        <v>2600</v>
      </c>
      <c r="D28" s="11">
        <v>2755</v>
      </c>
      <c r="E28" s="555">
        <f t="shared" si="4"/>
        <v>0.045144157814871015</v>
      </c>
      <c r="F28" s="555">
        <f t="shared" si="5"/>
        <v>0.05961538461538462</v>
      </c>
      <c r="H28" s="11">
        <v>2119</v>
      </c>
      <c r="I28" s="11">
        <v>2224</v>
      </c>
      <c r="J28" s="11">
        <v>2342</v>
      </c>
      <c r="K28" s="555">
        <f t="shared" si="6"/>
        <v>0.10523831996224635</v>
      </c>
      <c r="L28" s="555">
        <f t="shared" si="7"/>
        <v>0.053057553956834536</v>
      </c>
      <c r="M28" s="18"/>
    </row>
    <row r="29" spans="1:12" ht="12.75" customHeight="1">
      <c r="A29" s="462" t="s">
        <v>106</v>
      </c>
      <c r="B29" s="11">
        <v>2137</v>
      </c>
      <c r="C29" s="11">
        <v>2356</v>
      </c>
      <c r="D29" s="11">
        <v>2552</v>
      </c>
      <c r="E29" s="555">
        <f t="shared" si="4"/>
        <v>0.1941974730931212</v>
      </c>
      <c r="F29" s="555">
        <f t="shared" si="5"/>
        <v>0.0831918505942275</v>
      </c>
      <c r="G29" s="11"/>
      <c r="H29" s="11">
        <v>1714</v>
      </c>
      <c r="I29" s="11">
        <v>1785</v>
      </c>
      <c r="J29" s="11">
        <v>2289</v>
      </c>
      <c r="K29" s="555">
        <f t="shared" si="6"/>
        <v>0.3354725787631272</v>
      </c>
      <c r="L29" s="555">
        <f t="shared" si="7"/>
        <v>0.2823529411764706</v>
      </c>
    </row>
    <row r="30" spans="1:13" s="11" customFormat="1" ht="12.75" customHeight="1">
      <c r="A30" s="462" t="s">
        <v>107</v>
      </c>
      <c r="B30" s="11">
        <v>2042</v>
      </c>
      <c r="C30" s="11">
        <v>2150</v>
      </c>
      <c r="D30" s="11">
        <v>2318</v>
      </c>
      <c r="E30" s="555">
        <f t="shared" si="4"/>
        <v>0.13516160626836435</v>
      </c>
      <c r="F30" s="555">
        <f t="shared" si="5"/>
        <v>0.07813953488372093</v>
      </c>
      <c r="H30" s="11">
        <v>1700</v>
      </c>
      <c r="I30" s="11">
        <v>1835</v>
      </c>
      <c r="J30" s="11">
        <v>2313</v>
      </c>
      <c r="K30" s="555">
        <f t="shared" si="6"/>
        <v>0.36058823529411765</v>
      </c>
      <c r="L30" s="555">
        <f t="shared" si="7"/>
        <v>0.26049046321525887</v>
      </c>
      <c r="M30" s="18"/>
    </row>
    <row r="31" spans="1:13" s="11" customFormat="1" ht="12.75" customHeight="1">
      <c r="A31" s="462" t="s">
        <v>108</v>
      </c>
      <c r="B31" s="11">
        <v>1439</v>
      </c>
      <c r="C31" s="11">
        <v>1374</v>
      </c>
      <c r="D31" s="11">
        <v>1441</v>
      </c>
      <c r="E31" s="555">
        <f t="shared" si="4"/>
        <v>0.001389854065323141</v>
      </c>
      <c r="F31" s="555">
        <f t="shared" si="5"/>
        <v>0.0487627365356623</v>
      </c>
      <c r="H31" s="11">
        <v>1549</v>
      </c>
      <c r="I31" s="11">
        <v>1553</v>
      </c>
      <c r="J31" s="11">
        <v>1927</v>
      </c>
      <c r="K31" s="555">
        <f t="shared" si="6"/>
        <v>0.24402840542285345</v>
      </c>
      <c r="L31" s="555">
        <f t="shared" si="7"/>
        <v>0.24082421120412106</v>
      </c>
      <c r="M31" s="18"/>
    </row>
    <row r="32" spans="1:13" s="11" customFormat="1" ht="12.75" customHeight="1">
      <c r="A32" t="s">
        <v>109</v>
      </c>
      <c r="B32" s="11">
        <v>927</v>
      </c>
      <c r="C32" s="11">
        <v>1019</v>
      </c>
      <c r="D32" s="11">
        <v>1100</v>
      </c>
      <c r="E32" s="555">
        <f t="shared" si="4"/>
        <v>0.1866235167206041</v>
      </c>
      <c r="F32" s="555">
        <f t="shared" si="5"/>
        <v>0.07948969578017664</v>
      </c>
      <c r="G32"/>
      <c r="H32" s="11">
        <v>1242</v>
      </c>
      <c r="I32" s="11">
        <v>1449</v>
      </c>
      <c r="J32" s="11">
        <v>1824</v>
      </c>
      <c r="K32" s="555">
        <f t="shared" si="6"/>
        <v>0.46859903381642515</v>
      </c>
      <c r="L32" s="555">
        <f t="shared" si="7"/>
        <v>0.2587991718426501</v>
      </c>
      <c r="M32" s="18"/>
    </row>
    <row r="33" spans="2:13" s="11" customFormat="1" ht="12.75" customHeight="1">
      <c r="B33" s="2" t="s">
        <v>3261</v>
      </c>
      <c r="C33" s="2" t="s">
        <v>4042</v>
      </c>
      <c r="D33" s="2" t="s">
        <v>4799</v>
      </c>
      <c r="E33" s="2" t="s">
        <v>4800</v>
      </c>
      <c r="F33" s="2" t="s">
        <v>4801</v>
      </c>
      <c r="G33" s="462"/>
      <c r="H33" s="2" t="s">
        <v>3262</v>
      </c>
      <c r="I33" s="2" t="s">
        <v>4046</v>
      </c>
      <c r="J33" s="2" t="s">
        <v>4802</v>
      </c>
      <c r="K33" s="2" t="s">
        <v>4800</v>
      </c>
      <c r="L33" s="2" t="s">
        <v>4803</v>
      </c>
      <c r="M33" s="18"/>
    </row>
    <row r="34" spans="1:12" s="18" customFormat="1" ht="12.75" customHeight="1">
      <c r="A34" s="466" t="s">
        <v>98</v>
      </c>
      <c r="B34" s="462">
        <v>1667</v>
      </c>
      <c r="C34" s="462">
        <v>1662</v>
      </c>
      <c r="D34" s="462">
        <v>1486</v>
      </c>
      <c r="E34" s="467">
        <f>(+D34-B34)/B34</f>
        <v>-0.10857828434313137</v>
      </c>
      <c r="F34" s="467">
        <f>(+D34-C34)/C34</f>
        <v>-0.10589651022864019</v>
      </c>
      <c r="G34" s="462"/>
      <c r="H34" s="462">
        <v>1008</v>
      </c>
      <c r="I34" s="462">
        <v>1092</v>
      </c>
      <c r="J34" s="462">
        <v>1189</v>
      </c>
      <c r="K34" s="467">
        <f>(+J34-H34)/H34</f>
        <v>0.17956349206349206</v>
      </c>
      <c r="L34" s="467">
        <f>(+J34-I34)/I34</f>
        <v>0.08882783882783883</v>
      </c>
    </row>
    <row r="35" spans="1:13" s="18" customFormat="1" ht="12.75" customHeight="1">
      <c r="A35" s="466" t="s">
        <v>99</v>
      </c>
      <c r="B35" s="462">
        <v>1523</v>
      </c>
      <c r="C35" s="462">
        <v>1887</v>
      </c>
      <c r="D35" s="462">
        <v>1369</v>
      </c>
      <c r="E35" s="467">
        <f>(+D35-B35)/B35</f>
        <v>-0.10111621799080761</v>
      </c>
      <c r="F35" s="467">
        <f>(+D35-C35)/C35</f>
        <v>-0.27450980392156865</v>
      </c>
      <c r="G35" s="462"/>
      <c r="H35" s="462">
        <v>1039</v>
      </c>
      <c r="I35" s="462">
        <v>1116</v>
      </c>
      <c r="J35" s="462">
        <v>1108</v>
      </c>
      <c r="K35" s="467">
        <f>(+J35-H35)/H35</f>
        <v>0.06641000962463908</v>
      </c>
      <c r="L35" s="467">
        <f>(+J35-I35)/I35</f>
        <v>-0.007168458781362007</v>
      </c>
      <c r="M35" s="11"/>
    </row>
    <row r="36" spans="1:12" s="18" customFormat="1" ht="12.75" customHeight="1">
      <c r="A36" s="466" t="s">
        <v>100</v>
      </c>
      <c r="B36" s="462">
        <v>2279</v>
      </c>
      <c r="C36" s="462">
        <v>2184</v>
      </c>
      <c r="D36" s="462">
        <v>2210</v>
      </c>
      <c r="E36" s="467">
        <f>(+D36-B36)/B36</f>
        <v>-0.030276437033786747</v>
      </c>
      <c r="F36" s="467">
        <f>(+D36-C36)/C36</f>
        <v>0.011904761904761904</v>
      </c>
      <c r="G36" s="462"/>
      <c r="H36" s="462">
        <v>1402</v>
      </c>
      <c r="I36" s="462">
        <v>1581</v>
      </c>
      <c r="J36" s="462">
        <v>1593</v>
      </c>
      <c r="K36" s="467">
        <f>(+J36-H36)/H36</f>
        <v>0.1362339514978602</v>
      </c>
      <c r="L36" s="467">
        <f>(+J36-I36)/I36</f>
        <v>0.007590132827324478</v>
      </c>
    </row>
    <row r="37" spans="1:12" s="11" customFormat="1" ht="12.75" customHeight="1">
      <c r="A37" s="462" t="s">
        <v>101</v>
      </c>
      <c r="B37" s="11">
        <v>2617</v>
      </c>
      <c r="C37" s="11">
        <v>1732</v>
      </c>
      <c r="D37" s="11">
        <v>2539</v>
      </c>
      <c r="E37" s="467">
        <f>(+D37-B37)/B37</f>
        <v>-0.02980512036683225</v>
      </c>
      <c r="F37" s="467">
        <f>(+D37-C37)/C37</f>
        <v>0.4659353348729792</v>
      </c>
      <c r="G37" s="462"/>
      <c r="H37" s="11">
        <v>1757</v>
      </c>
      <c r="I37" s="11">
        <v>1596</v>
      </c>
      <c r="J37" s="11">
        <v>1840</v>
      </c>
      <c r="K37" s="467">
        <f>(+J37-H37)/H37</f>
        <v>0.04723961297666477</v>
      </c>
      <c r="L37" s="467">
        <f>(+J37-I37)/I37</f>
        <v>0.15288220551378445</v>
      </c>
    </row>
    <row r="38" spans="1:12" s="11" customFormat="1" ht="12.75" customHeight="1">
      <c r="A38" s="462" t="s">
        <v>102</v>
      </c>
      <c r="B38" s="11">
        <v>2922</v>
      </c>
      <c r="C38" s="11">
        <v>2345</v>
      </c>
      <c r="D38" s="11">
        <v>2646</v>
      </c>
      <c r="E38" s="467">
        <f>(+D38-B38)/B38</f>
        <v>-0.0944558521560575</v>
      </c>
      <c r="F38" s="467">
        <f>(+D38-C38)/C38</f>
        <v>0.12835820895522387</v>
      </c>
      <c r="G38" s="462"/>
      <c r="H38" s="11">
        <v>2136</v>
      </c>
      <c r="I38" s="11">
        <v>1598</v>
      </c>
      <c r="J38" s="11">
        <v>2029</v>
      </c>
      <c r="K38" s="467">
        <f>(+J38-H38)/H38</f>
        <v>-0.050093632958801496</v>
      </c>
      <c r="L38" s="467">
        <f>(+J38-I38)/I38</f>
        <v>0.26971214017521905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22526</v>
      </c>
      <c r="C40">
        <f>SUM(C25:C37)</f>
        <v>22423</v>
      </c>
      <c r="D40">
        <f>SUM(D25:D37)</f>
        <v>22975</v>
      </c>
      <c r="E40" s="5">
        <f>(+D40-B40)/B40</f>
        <v>0.019932522418538576</v>
      </c>
      <c r="F40" s="5">
        <f>(+D40-C40)/C40</f>
        <v>0.02461758016322526</v>
      </c>
      <c r="G40"/>
      <c r="H40">
        <f>SUM(H25:H37)</f>
        <v>18079</v>
      </c>
      <c r="I40">
        <f>SUM(I25:I37)</f>
        <v>18726</v>
      </c>
      <c r="J40">
        <f>SUM(J25:J37)</f>
        <v>20686</v>
      </c>
      <c r="K40" s="5">
        <f>(+J40-H40)/H40</f>
        <v>0.14420045356490957</v>
      </c>
      <c r="L40" s="5">
        <f>(+J40-I40)/I40</f>
        <v>0.10466730748691659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E38" sqref="E38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44357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ht="12.75">
      <c r="A6" s="9" t="s">
        <v>5</v>
      </c>
      <c r="B6">
        <v>9118</v>
      </c>
      <c r="C6">
        <v>9668</v>
      </c>
      <c r="D6">
        <v>8444</v>
      </c>
      <c r="E6" s="5">
        <f aca="true" t="shared" si="0" ref="E6:E18">(+D6-B6)/B6</f>
        <v>-0.0739197192366747</v>
      </c>
      <c r="F6" s="5">
        <f aca="true" t="shared" si="1" ref="F6:F18">(+D6-C6)/C6</f>
        <v>-0.126603227141084</v>
      </c>
      <c r="H6">
        <v>5904</v>
      </c>
      <c r="I6">
        <v>6423</v>
      </c>
      <c r="J6">
        <v>6724</v>
      </c>
      <c r="K6" s="5">
        <f aca="true" t="shared" si="2" ref="K6:K18">(+J6-H6)/H6</f>
        <v>0.1388888888888889</v>
      </c>
      <c r="L6" s="5">
        <f aca="true" t="shared" si="3" ref="L6:L18">(+J6-I6)/I6</f>
        <v>0.04686283668067881</v>
      </c>
    </row>
    <row r="7" spans="1:12" ht="12.75">
      <c r="A7" t="s">
        <v>6</v>
      </c>
      <c r="B7">
        <v>5522</v>
      </c>
      <c r="C7">
        <v>5795</v>
      </c>
      <c r="D7">
        <v>5193</v>
      </c>
      <c r="E7" s="5">
        <f t="shared" si="0"/>
        <v>-0.05957986236870699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0.02823529411764706</v>
      </c>
    </row>
    <row r="8" spans="1:12" ht="12.75">
      <c r="A8" t="s">
        <v>7</v>
      </c>
      <c r="B8">
        <v>188</v>
      </c>
      <c r="C8">
        <v>225</v>
      </c>
      <c r="D8">
        <v>206</v>
      </c>
      <c r="E8" s="5">
        <f t="shared" si="0"/>
        <v>0.09574468085106383</v>
      </c>
      <c r="F8" s="5">
        <f t="shared" si="1"/>
        <v>-0.08444444444444445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0.0547945205479452</v>
      </c>
    </row>
    <row r="9" spans="1:12" ht="12.75">
      <c r="A9" t="s">
        <v>8</v>
      </c>
      <c r="B9">
        <v>642</v>
      </c>
      <c r="C9">
        <v>654</v>
      </c>
      <c r="D9">
        <v>509</v>
      </c>
      <c r="E9" s="5">
        <f t="shared" si="0"/>
        <v>-0.2071651090342679</v>
      </c>
      <c r="F9" s="5">
        <f t="shared" si="1"/>
        <v>-0.2217125382262997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0.07424593967517401</v>
      </c>
    </row>
    <row r="10" spans="1:12" ht="12.75">
      <c r="A10" t="s">
        <v>9</v>
      </c>
      <c r="B10">
        <v>303</v>
      </c>
      <c r="C10">
        <v>379</v>
      </c>
      <c r="D10">
        <v>324</v>
      </c>
      <c r="E10" s="5">
        <f t="shared" si="0"/>
        <v>0.06930693069306931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-0.012448132780082987</v>
      </c>
    </row>
    <row r="11" spans="1:12" ht="12.75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-0.020618556701030927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-0.03333333333333333</v>
      </c>
    </row>
    <row r="12" spans="1:12" ht="12.75">
      <c r="A12" t="s">
        <v>10</v>
      </c>
      <c r="B12">
        <v>3158</v>
      </c>
      <c r="C12">
        <v>3237</v>
      </c>
      <c r="D12">
        <v>3144</v>
      </c>
      <c r="E12" s="5">
        <f t="shared" si="0"/>
        <v>-0.004433185560481318</v>
      </c>
      <c r="F12" s="5">
        <f t="shared" si="1"/>
        <v>-0.028730305838739572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0.09430523917995444</v>
      </c>
    </row>
    <row r="13" spans="1:12" ht="12.75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0.0125</v>
      </c>
    </row>
    <row r="14" spans="1:12" ht="12.75">
      <c r="A14" t="s">
        <v>12</v>
      </c>
      <c r="B14">
        <v>691</v>
      </c>
      <c r="C14">
        <v>784</v>
      </c>
      <c r="D14">
        <v>645</v>
      </c>
      <c r="E14" s="5">
        <f t="shared" si="0"/>
        <v>-0.06657018813314038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ht="12.75">
      <c r="A15" t="s">
        <v>13</v>
      </c>
      <c r="B15">
        <v>350</v>
      </c>
      <c r="C15">
        <v>332</v>
      </c>
      <c r="D15">
        <v>321</v>
      </c>
      <c r="E15" s="5">
        <f t="shared" si="0"/>
        <v>-0.08285714285714285</v>
      </c>
      <c r="F15" s="5">
        <f t="shared" si="1"/>
        <v>-0.03313253012048193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0.05319148936170213</v>
      </c>
    </row>
    <row r="16" spans="1:12" ht="12.75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0.09841269841269841</v>
      </c>
    </row>
    <row r="17" spans="1:12" ht="12.75">
      <c r="A17" t="s">
        <v>15</v>
      </c>
      <c r="B17">
        <v>476</v>
      </c>
      <c r="C17">
        <v>535</v>
      </c>
      <c r="D17">
        <v>469</v>
      </c>
      <c r="E17" s="5">
        <f t="shared" si="0"/>
        <v>-0.014705882352941176</v>
      </c>
      <c r="F17" s="5">
        <f t="shared" si="1"/>
        <v>-0.1233644859813084</v>
      </c>
      <c r="H17">
        <v>291</v>
      </c>
      <c r="I17">
        <v>333</v>
      </c>
      <c r="J17">
        <v>348</v>
      </c>
      <c r="K17" s="5">
        <f t="shared" si="2"/>
        <v>0.1958762886597938</v>
      </c>
      <c r="L17" s="5">
        <f t="shared" si="3"/>
        <v>0.04504504504504504</v>
      </c>
    </row>
    <row r="18" spans="1:12" ht="12.75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0.0273224043715847</v>
      </c>
      <c r="L18" s="5">
        <f t="shared" si="3"/>
        <v>-0.11069063386944182</v>
      </c>
    </row>
    <row r="20" ht="12.75">
      <c r="G20" s="3" t="s">
        <v>2</v>
      </c>
    </row>
    <row r="22" spans="2:12" ht="12.75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</row>
    <row r="23" spans="1:12" ht="12.75">
      <c r="A23" s="9" t="s">
        <v>5</v>
      </c>
      <c r="B23">
        <v>11046</v>
      </c>
      <c r="C23">
        <v>11586</v>
      </c>
      <c r="D23">
        <v>10044</v>
      </c>
      <c r="E23" s="5">
        <f aca="true" t="shared" si="4" ref="E23:E35">(+D23-B23)/B23</f>
        <v>-0.09071156979902227</v>
      </c>
      <c r="F23" s="5">
        <f aca="true" t="shared" si="5" ref="F23:F35">(+D23-C23)/C23</f>
        <v>-0.13309166235111342</v>
      </c>
      <c r="H23">
        <v>6501</v>
      </c>
      <c r="I23">
        <v>7088</v>
      </c>
      <c r="J23">
        <v>7620</v>
      </c>
      <c r="K23" s="5">
        <f aca="true" t="shared" si="6" ref="K23:K35">(+J23-H23)/H23</f>
        <v>0.17212736502076603</v>
      </c>
      <c r="L23" s="5">
        <f aca="true" t="shared" si="7" ref="L23:L35">(+J23-I23)/I23</f>
        <v>0.07505643340857787</v>
      </c>
    </row>
    <row r="24" spans="1:12" ht="12.75">
      <c r="A24" t="s">
        <v>6</v>
      </c>
      <c r="B24">
        <v>6349</v>
      </c>
      <c r="C24">
        <v>6615</v>
      </c>
      <c r="D24">
        <v>5833</v>
      </c>
      <c r="E24" s="5">
        <f t="shared" si="4"/>
        <v>-0.08127264136084422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0.04152418172936004</v>
      </c>
    </row>
    <row r="25" spans="1:12" ht="12.75">
      <c r="A25" t="s">
        <v>7</v>
      </c>
      <c r="B25">
        <v>231</v>
      </c>
      <c r="C25">
        <v>281</v>
      </c>
      <c r="D25">
        <v>250</v>
      </c>
      <c r="E25" s="5">
        <f t="shared" si="4"/>
        <v>0.08225108225108226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0.08284023668639054</v>
      </c>
    </row>
    <row r="26" spans="1:12" ht="12.75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0.07645875251509054</v>
      </c>
    </row>
    <row r="27" spans="1:12" ht="12.75">
      <c r="A27" t="s">
        <v>9</v>
      </c>
      <c r="B27">
        <v>374</v>
      </c>
      <c r="C27">
        <v>494</v>
      </c>
      <c r="D27">
        <v>400</v>
      </c>
      <c r="E27" s="5">
        <f t="shared" si="4"/>
        <v>0.06951871657754011</v>
      </c>
      <c r="F27" s="5">
        <f t="shared" si="5"/>
        <v>-0.1902834008097166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0.03558718861209965</v>
      </c>
    </row>
    <row r="28" spans="1:12" ht="12.75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-0.0748663101604278</v>
      </c>
      <c r="L28" s="5">
        <f t="shared" si="7"/>
        <v>0</v>
      </c>
    </row>
    <row r="29" spans="1:12" ht="12.75">
      <c r="A29" t="s">
        <v>10</v>
      </c>
      <c r="B29">
        <v>3451</v>
      </c>
      <c r="C29">
        <v>3520</v>
      </c>
      <c r="D29">
        <v>3367</v>
      </c>
      <c r="E29" s="5">
        <f t="shared" si="4"/>
        <v>-0.02434077079107505</v>
      </c>
      <c r="F29" s="5">
        <f t="shared" si="5"/>
        <v>-0.04346590909090909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0.08503253796095445</v>
      </c>
    </row>
    <row r="30" spans="1:12" ht="12.75">
      <c r="A30" t="s">
        <v>11</v>
      </c>
      <c r="B30">
        <v>430</v>
      </c>
      <c r="C30">
        <v>475</v>
      </c>
      <c r="D30">
        <v>391</v>
      </c>
      <c r="E30" s="5">
        <f t="shared" si="4"/>
        <v>-0.09069767441860466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0.09848484848484848</v>
      </c>
    </row>
    <row r="31" spans="1:12" ht="12.75">
      <c r="A31" t="s">
        <v>12</v>
      </c>
      <c r="B31">
        <v>851</v>
      </c>
      <c r="C31">
        <v>930</v>
      </c>
      <c r="D31">
        <v>767</v>
      </c>
      <c r="E31" s="5">
        <f t="shared" si="4"/>
        <v>-0.09870740305522914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ht="12.75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</v>
      </c>
      <c r="F32" s="5">
        <f t="shared" si="5"/>
        <v>-0.085995085995086</v>
      </c>
      <c r="H32">
        <v>263</v>
      </c>
      <c r="I32">
        <v>308</v>
      </c>
      <c r="J32">
        <v>332</v>
      </c>
      <c r="K32" s="5">
        <f t="shared" si="6"/>
        <v>0.2623574144486692</v>
      </c>
      <c r="L32" s="5">
        <f t="shared" si="7"/>
        <v>0.07792207792207792</v>
      </c>
    </row>
    <row r="33" spans="1:12" ht="12.75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2" ht="12.75">
      <c r="A34" t="s">
        <v>15</v>
      </c>
      <c r="B34">
        <v>669</v>
      </c>
      <c r="C34">
        <v>719</v>
      </c>
      <c r="D34">
        <v>648</v>
      </c>
      <c r="E34" s="5">
        <f t="shared" si="4"/>
        <v>-0.03139013452914798</v>
      </c>
      <c r="F34" s="5">
        <f t="shared" si="5"/>
        <v>-0.09874826147426982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0.03875968992248062</v>
      </c>
    </row>
    <row r="35" spans="1:12" ht="12.75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0.08952187182095625</v>
      </c>
      <c r="L35" s="5">
        <f t="shared" si="7"/>
        <v>-0.058875219683655534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61"/>
  <sheetViews>
    <sheetView zoomScalePageLayoutView="0" workbookViewId="0" topLeftCell="A175">
      <selection activeCell="B24" sqref="B24:D24"/>
    </sheetView>
  </sheetViews>
  <sheetFormatPr defaultColWidth="9.140625" defaultRowHeight="12.75"/>
  <cols>
    <col min="1" max="1" width="16.140625" style="20" customWidth="1"/>
    <col min="2" max="4" width="16.140625" style="557" customWidth="1"/>
    <col min="5" max="5" width="14.00390625" style="20" customWidth="1"/>
    <col min="6" max="6" width="16.140625" style="20" customWidth="1"/>
    <col min="7" max="7" width="12.8515625" style="20" customWidth="1"/>
    <col min="8" max="8" width="13.7109375" style="20" customWidth="1"/>
    <col min="9" max="9" width="16.140625" style="20" customWidth="1"/>
    <col min="10" max="10" width="10.421875" style="20" customWidth="1"/>
    <col min="11" max="11" width="14.140625" style="23" customWidth="1"/>
    <col min="12" max="12" width="11.57421875" style="474" customWidth="1"/>
    <col min="13" max="13" width="12.00390625" style="23" customWidth="1"/>
    <col min="14" max="14" width="14.140625" style="20" customWidth="1"/>
    <col min="15" max="15" width="11.57421875" style="286" customWidth="1"/>
    <col min="16" max="16" width="12.00390625" style="20" customWidth="1"/>
    <col min="17" max="19" width="11.57421875" style="14" customWidth="1"/>
    <col min="20" max="20" width="14.140625" style="20" customWidth="1"/>
    <col min="21" max="21" width="11.57421875" style="20" customWidth="1"/>
    <col min="22" max="22" width="12.00390625" style="20" customWidth="1"/>
    <col min="23" max="37" width="11.57421875" style="14" customWidth="1"/>
    <col min="38" max="40" width="11.57421875" style="20" customWidth="1"/>
    <col min="41" max="61" width="11.57421875" style="14" customWidth="1"/>
  </cols>
  <sheetData>
    <row r="1" spans="1:40" ht="12.75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ht="12.75">
      <c r="A2" s="20" t="s">
        <v>96</v>
      </c>
    </row>
    <row r="3" ht="12.75">
      <c r="A3" s="20" t="s">
        <v>1</v>
      </c>
    </row>
    <row r="5" spans="1:58" ht="12.75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ht="12.75">
      <c r="A6" s="19">
        <f ca="1">TODAY()</f>
        <v>44357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2:61" ht="12.75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ht="12.75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ht="12.75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ht="12.75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ht="12.75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ht="12.75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ht="12.75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ht="12.75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ht="12.75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ht="12.75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ht="12.75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ht="12.75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ht="12.75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ht="12.75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ht="12.75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ht="12.75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ht="12.75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ht="12.75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ht="12.75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ht="12.75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ht="12.75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ht="12.75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ht="12.75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ht="12.75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ht="12.75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ht="12.75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ht="12.75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ht="12.75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ht="12.75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ht="12.75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ht="12.75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ht="12.75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ht="12.75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ht="12.75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ht="12.75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ht="12.75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ht="12.75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ht="12.75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2:61" ht="12.75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ht="12.75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ht="12.75">
      <c r="A47" s="19">
        <f ca="1">TODAY()</f>
        <v>44357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ht="12.75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ht="12.75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ht="12.75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ht="12.75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ht="12.75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ht="12.75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ht="12.75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ht="12.75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ht="12.75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ht="12.75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ht="12.75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ht="12.75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ht="12.75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ht="12.75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ht="12.75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ht="12.75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ht="12.75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ht="12.75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ht="12.75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ht="12.75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ht="12.75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ht="12.75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ht="12.75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ht="12.75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ht="12.75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ht="12.75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ht="12.75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ht="12.75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ht="12.75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ht="12.75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ht="12.75">
      <c r="A78" s="19">
        <f ca="1">TODAY()</f>
        <v>44357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ht="12.75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ht="12.75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ht="12.75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ht="12.75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ht="12.75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ht="12.75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ht="12.75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ht="12.75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ht="12.75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ht="12.75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ht="12.75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ht="12.75">
      <c r="A90" s="20" t="s">
        <v>10</v>
      </c>
      <c r="B90" s="577">
        <v>1402</v>
      </c>
      <c r="C90" s="575" t="s">
        <v>4852</v>
      </c>
      <c r="D90" s="576">
        <v>36</v>
      </c>
      <c r="E90" s="523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ht="12.75">
      <c r="A91" s="20" t="s">
        <v>30</v>
      </c>
      <c r="B91" s="577">
        <v>73</v>
      </c>
      <c r="C91" s="575" t="s">
        <v>4853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ht="12.75">
      <c r="A92" s="20" t="s">
        <v>31</v>
      </c>
      <c r="B92" s="577">
        <v>12</v>
      </c>
      <c r="C92" s="575" t="s">
        <v>4854</v>
      </c>
      <c r="D92" s="576">
        <v>48</v>
      </c>
      <c r="E92" s="523">
        <v>7</v>
      </c>
      <c r="F92" s="524" t="s">
        <v>4103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ht="12.75">
      <c r="A93" s="20" t="s">
        <v>32</v>
      </c>
      <c r="B93" s="577">
        <v>31</v>
      </c>
      <c r="C93" s="575" t="s">
        <v>4855</v>
      </c>
      <c r="D93" s="576">
        <v>20</v>
      </c>
      <c r="E93" s="523">
        <v>24</v>
      </c>
      <c r="F93" s="524" t="s">
        <v>4104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ht="12.75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ht="12.75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ht="12.75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ht="12.75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ht="12.75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ht="12.75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ht="12.75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ht="12.75">
      <c r="A101" s="19">
        <f ca="1">TODAY()</f>
        <v>44357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2:61" ht="12.75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ht="12.75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ht="12.75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ht="12.75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ht="12.75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ht="12.75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ht="12.75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ht="12.75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ht="12.75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ht="12.75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ht="12.75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ht="12.75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2:61" ht="12.75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ht="12.75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ht="12.75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ht="12.75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ht="12.75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ht="12.75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ht="12.75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ht="12.75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ht="12.75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ht="12.75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ht="12.75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ht="12.75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ht="12.75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ht="12.75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ht="12.75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ht="12.75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ht="12.75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ht="12.75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ht="12.75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ht="12.75">
      <c r="A133" s="19">
        <f ca="1">TODAY()</f>
        <v>44357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2:61" ht="12.75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ht="12.75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ht="12.75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ht="12.75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ht="12.75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ht="12.75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ht="12.75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ht="12.75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ht="12.75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ht="12.75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ht="12.75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ht="12.75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ht="12.75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ht="12.75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ht="12.75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ht="12.75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ht="12.75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ht="12.75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ht="12.75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ht="12.75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ht="12.75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ht="12.75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ht="12.75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ht="12.75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ht="12.75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ht="12.75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ht="12.75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ht="12.75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ht="12.75">
      <c r="A162" s="19">
        <f ca="1">TODAY()</f>
        <v>44357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2:61" ht="12.75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ht="12.75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ht="12.75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ht="12.75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ht="12.75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ht="12.75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ht="12.75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ht="12.75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ht="12.75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ht="12.75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ht="12.75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ht="12.75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ht="12.75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ht="12.75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ht="12.75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ht="12.75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ht="12.75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ht="12.75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ht="12.75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ht="12.75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ht="12.75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ht="12.75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ht="12.75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ht="12.75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ht="12.75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ht="12.75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ht="12.75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ht="12.75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ht="12.75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ht="12.75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ht="12.75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ht="12.75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ht="12.75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ht="12.75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ht="12.75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ht="12.75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ht="12.75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ht="12.75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ht="12.75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ht="12.75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ht="12.75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ht="12.75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ht="12.75">
      <c r="A205" s="19">
        <f ca="1">TODAY()</f>
        <v>44357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2:61" ht="12.75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ht="12.75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ht="12.75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ht="12.75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ht="12.75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ht="12.75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ht="12.75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ht="12.75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ht="12.75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ht="12.75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ht="12.75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ht="12.75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ht="12.75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ht="12.75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ht="12.75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ht="12.75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ht="12.75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ht="12.75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ht="12.75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ht="12.75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ht="12.75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ht="12.75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ht="12.75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ht="12.75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ht="12.75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ht="12.75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ht="12.75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ht="12.75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ht="12.75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ht="12.75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ht="12.75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2:61" ht="12.75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2:10" ht="12.75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10" ht="12.75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10" ht="15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ht="12.75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43" ht="12.75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10" ht="12.75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10" ht="12.75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10" ht="12.75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10" ht="12.75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10" ht="12.75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10" ht="12.75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10" ht="12.75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10" ht="12.75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10" ht="12.75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10" ht="12.75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10" ht="12.75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10" ht="12.75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10" ht="12.75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10" ht="12.75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ht="12.75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ht="12.75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ht="12.75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ht="12.75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ht="12.75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44357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5">
      <c r="A6" s="19">
        <f ca="1">TODAY()</f>
        <v>44357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46" t="s">
        <v>4247</v>
      </c>
      <c r="D8" s="547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2.7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46" t="s">
        <v>4265</v>
      </c>
      <c r="D24" s="547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2.7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2.7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2.75">
      <c r="A47" s="19">
        <f ca="1">TODAY()</f>
        <v>44357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46" t="s">
        <v>4284</v>
      </c>
      <c r="D49" s="547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2.7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2.7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2.75">
      <c r="A79" s="19">
        <f ca="1">TODAY()</f>
        <v>44357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46" t="s">
        <v>4303</v>
      </c>
      <c r="D81" s="547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2.7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46" t="s">
        <v>4312</v>
      </c>
      <c r="D102" s="547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2.7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2.7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2.75">
      <c r="A115" s="19">
        <f ca="1">TODAY()</f>
        <v>44357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46" t="s">
        <v>4327</v>
      </c>
      <c r="D117" s="547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2.7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2.7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2.75">
      <c r="A135" s="19">
        <f ca="1">TODAY()</f>
        <v>44357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46" t="s">
        <v>4351</v>
      </c>
      <c r="D137" s="547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2.7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2.7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46" t="s">
        <v>4372</v>
      </c>
      <c r="D166" s="547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2.7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46" t="s">
        <v>603</v>
      </c>
      <c r="D190" s="547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2.7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2.75">
      <c r="A207" s="19">
        <f ca="1">TODAY()</f>
        <v>44357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46" t="s">
        <v>4417</v>
      </c>
      <c r="D209" s="547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44357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44357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2.7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2.7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44357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2.7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44357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44357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44357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2021-06-10T20:05:44Z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